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48" windowWidth="17400" windowHeight="9780" activeTab="0"/>
  </bookViews>
  <sheets>
    <sheet name="PC-Version" sheetId="1" r:id="rId1"/>
  </sheets>
  <definedNames>
    <definedName name="_xlnm.Print_Area" localSheetId="0">'PC-Version'!$A$1:$BD$60</definedName>
  </definedNames>
  <calcPr fullCalcOnLoad="1"/>
</workbook>
</file>

<file path=xl/sharedStrings.xml><?xml version="1.0" encoding="utf-8"?>
<sst xmlns="http://schemas.openxmlformats.org/spreadsheetml/2006/main" count="125" uniqueCount="41">
  <si>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</si>
  <si>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</si>
  <si>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</si>
  <si>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</si>
  <si>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</si>
  <si>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</si>
  <si>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</si>
  <si>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</si>
  <si>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</si>
  <si>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</si>
  <si>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</si>
  <si>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</si>
  <si>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</si>
  <si>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</si>
  <si>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</si>
  <si>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</si>
  <si>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</si>
  <si>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</si>
  <si>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</si>
  <si>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</si>
  <si>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</si>
  <si>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x</t>
  </si>
  <si>
    <t>SR</t>
  </si>
  <si>
    <t>6.</t>
  </si>
  <si>
    <t>7.</t>
  </si>
  <si>
    <t>Mannschaften</t>
  </si>
  <si>
    <t>Sp.</t>
  </si>
  <si>
    <t>II. Spielplan</t>
  </si>
  <si>
    <t>III. Abschlußtabelle</t>
  </si>
  <si>
    <t>Hallenkreispokal 2018/2019</t>
  </si>
  <si>
    <t xml:space="preserve">                        Sporthalle Edith-Stein-Str. in Sieglar</t>
  </si>
  <si>
    <t>E-Junioren Vorrunde</t>
  </si>
  <si>
    <t xml:space="preserve">  Am Sonntag, den 20.01.2019</t>
  </si>
  <si>
    <t>Gruppe 4</t>
  </si>
  <si>
    <t>TuS Winterscheid</t>
  </si>
  <si>
    <t>Bröltaler SC</t>
  </si>
  <si>
    <t>RW Kriegsdorf</t>
  </si>
  <si>
    <t>TuS Birk</t>
  </si>
  <si>
    <t>Siegburger TV</t>
  </si>
  <si>
    <t>SV Menden</t>
  </si>
  <si>
    <t>FC Hennef 05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</si>
</sst>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8"/>
      <name val="Britannic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9" fillId="0" borderId="0" xfId="0" applyFont="1" applyFill="1" applyBorder="1" applyAlignment="1" applyProtection="1">
      <alignment horizontal="centerContinuous"/>
      <protection hidden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readingOrder="2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6" xfId="53" applyFont="1" applyBorder="1" applyAlignment="1">
      <alignment vertical="center"/>
      <protection/>
    </xf>
    <xf numFmtId="0" fontId="4" fillId="0" borderId="0" xfId="53" applyFont="1" applyBorder="1" applyAlignment="1">
      <alignment vertical="center"/>
      <protection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20" fontId="0" fillId="0" borderId="27" xfId="0" applyNumberFormat="1" applyFont="1" applyFill="1" applyBorder="1" applyAlignment="1">
      <alignment horizontal="center" vertical="center"/>
    </xf>
    <xf numFmtId="20" fontId="0" fillId="0" borderId="28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  <xf numFmtId="0" fontId="1" fillId="0" borderId="3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shrinkToFit="1"/>
    </xf>
    <xf numFmtId="0" fontId="1" fillId="0" borderId="14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20" fontId="0" fillId="0" borderId="33" xfId="0" applyNumberFormat="1" applyFont="1" applyFill="1" applyBorder="1" applyAlignment="1">
      <alignment horizontal="center" vertical="center"/>
    </xf>
    <xf numFmtId="20" fontId="0" fillId="0" borderId="29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34" xfId="0" applyFont="1" applyFill="1" applyBorder="1" applyAlignment="1">
      <alignment horizontal="left" vertical="center" shrinkToFit="1"/>
    </xf>
    <xf numFmtId="20" fontId="0" fillId="0" borderId="25" xfId="0" applyNumberFormat="1" applyFont="1" applyFill="1" applyBorder="1" applyAlignment="1">
      <alignment horizontal="center" vertical="center"/>
    </xf>
    <xf numFmtId="20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shrinkToFit="1"/>
    </xf>
    <xf numFmtId="0" fontId="1" fillId="0" borderId="3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44" xfId="0" applyFont="1" applyFill="1" applyBorder="1" applyAlignment="1">
      <alignment horizontal="left" vertical="center" shrinkToFit="1"/>
    </xf>
    <xf numFmtId="0" fontId="0" fillId="0" borderId="45" xfId="0" applyFont="1" applyFill="1" applyBorder="1" applyAlignment="1">
      <alignment horizontal="left" vertical="center" shrinkToFit="1"/>
    </xf>
    <xf numFmtId="0" fontId="1" fillId="0" borderId="4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left" vertical="center" shrinkToFit="1"/>
    </xf>
    <xf numFmtId="0" fontId="1" fillId="0" borderId="46" xfId="0" applyFont="1" applyFill="1" applyBorder="1" applyAlignment="1">
      <alignment horizontal="center" vertical="center"/>
    </xf>
    <xf numFmtId="45" fontId="2" fillId="0" borderId="17" xfId="0" applyNumberFormat="1" applyFont="1" applyFill="1" applyBorder="1" applyAlignment="1">
      <alignment horizontal="center"/>
    </xf>
    <xf numFmtId="20" fontId="2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" fillId="33" borderId="48" xfId="0" applyFont="1" applyFill="1" applyBorder="1" applyAlignment="1">
      <alignment horizontal="center"/>
    </xf>
    <xf numFmtId="0" fontId="1" fillId="33" borderId="49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4" xfId="0" applyFont="1" applyBorder="1" applyAlignment="1">
      <alignment horizontal="left" vertical="center" shrinkToFit="1"/>
    </xf>
    <xf numFmtId="0" fontId="4" fillId="0" borderId="54" xfId="0" applyFont="1" applyBorder="1" applyAlignment="1">
      <alignment horizontal="left" vertical="center" shrinkToFi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 shrinkToFit="1"/>
    </xf>
    <xf numFmtId="176" fontId="0" fillId="0" borderId="58" xfId="0" applyNumberFormat="1" applyBorder="1" applyAlignment="1">
      <alignment horizontal="center" vertical="center" shrinkToFit="1"/>
    </xf>
    <xf numFmtId="176" fontId="0" fillId="0" borderId="30" xfId="0" applyNumberFormat="1" applyBorder="1" applyAlignment="1">
      <alignment horizontal="center" vertical="center" shrinkToFit="1"/>
    </xf>
    <xf numFmtId="176" fontId="0" fillId="0" borderId="27" xfId="0" applyNumberFormat="1" applyBorder="1" applyAlignment="1">
      <alignment horizontal="center" vertical="center" shrinkToFit="1"/>
    </xf>
    <xf numFmtId="176" fontId="0" fillId="0" borderId="59" xfId="0" applyNumberFormat="1" applyBorder="1" applyAlignment="1">
      <alignment horizontal="center" vertical="center" shrinkToFit="1"/>
    </xf>
    <xf numFmtId="176" fontId="0" fillId="0" borderId="35" xfId="0" applyNumberFormat="1" applyBorder="1" applyAlignment="1">
      <alignment horizontal="center" vertical="center" shrinkToFit="1"/>
    </xf>
    <xf numFmtId="176" fontId="0" fillId="0" borderId="33" xfId="0" applyNumberFormat="1" applyBorder="1" applyAlignment="1">
      <alignment horizontal="center" vertical="center" shrinkToFit="1"/>
    </xf>
    <xf numFmtId="176" fontId="0" fillId="0" borderId="60" xfId="0" applyNumberFormat="1" applyBorder="1" applyAlignment="1">
      <alignment horizontal="center" vertical="center" shrinkToFit="1"/>
    </xf>
    <xf numFmtId="0" fontId="16" fillId="0" borderId="61" xfId="53" applyFont="1" applyBorder="1" applyAlignment="1">
      <alignment horizontal="center" vertical="center"/>
      <protection/>
    </xf>
    <xf numFmtId="0" fontId="2" fillId="0" borderId="62" xfId="53" applyFont="1" applyBorder="1" applyAlignment="1">
      <alignment horizontal="center" vertical="center"/>
      <protection/>
    </xf>
    <xf numFmtId="0" fontId="4" fillId="0" borderId="62" xfId="0" applyFont="1" applyFill="1" applyBorder="1" applyAlignment="1">
      <alignment horizontal="center"/>
    </xf>
    <xf numFmtId="0" fontId="4" fillId="0" borderId="16" xfId="53" applyFont="1" applyBorder="1" applyAlignment="1">
      <alignment horizontal="center"/>
      <protection/>
    </xf>
    <xf numFmtId="0" fontId="4" fillId="0" borderId="62" xfId="53" applyFont="1" applyBorder="1" applyAlignment="1">
      <alignment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28575</xdr:rowOff>
    </xdr:from>
    <xdr:to>
      <xdr:col>9</xdr:col>
      <xdr:colOff>28575</xdr:colOff>
      <xdr:row>5</xdr:row>
      <xdr:rowOff>76200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00050"/>
          <a:ext cx="895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95250</xdr:colOff>
      <xdr:row>1</xdr:row>
      <xdr:rowOff>257175</xdr:rowOff>
    </xdr:from>
    <xdr:to>
      <xdr:col>53</xdr:col>
      <xdr:colOff>85725</xdr:colOff>
      <xdr:row>5</xdr:row>
      <xdr:rowOff>76200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352425"/>
          <a:ext cx="9048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19050</xdr:colOff>
      <xdr:row>1</xdr:row>
      <xdr:rowOff>161925</xdr:rowOff>
    </xdr:from>
    <xdr:to>
      <xdr:col>54</xdr:col>
      <xdr:colOff>0</xdr:colOff>
      <xdr:row>6</xdr:row>
      <xdr:rowOff>9525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257175"/>
          <a:ext cx="895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171450</xdr:rowOff>
    </xdr:from>
    <xdr:to>
      <xdr:col>9</xdr:col>
      <xdr:colOff>38100</xdr:colOff>
      <xdr:row>6</xdr:row>
      <xdr:rowOff>19050</xdr:rowOff>
    </xdr:to>
    <xdr:pic>
      <xdr:nvPicPr>
        <xdr:cNvPr id="4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6700"/>
          <a:ext cx="895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48</xdr:row>
      <xdr:rowOff>76200</xdr:rowOff>
    </xdr:from>
    <xdr:to>
      <xdr:col>26</xdr:col>
      <xdr:colOff>9525</xdr:colOff>
      <xdr:row>50</xdr:row>
      <xdr:rowOff>9525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9229725"/>
          <a:ext cx="6096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CW60"/>
  <sheetViews>
    <sheetView tabSelected="1" zoomScale="112" zoomScaleNormal="112" zoomScalePageLayoutView="0" workbookViewId="0" topLeftCell="A1">
      <selection activeCell="BM18" sqref="BM18"/>
    </sheetView>
  </sheetViews>
  <sheetFormatPr defaultColWidth="1.7109375" defaultRowHeight="12.75"/>
  <cols>
    <col min="1" max="55" width="1.7109375" style="0" customWidth="1"/>
    <col min="56" max="56" width="1.7109375" style="16" customWidth="1"/>
    <col min="57" max="57" width="1.7109375" style="19" customWidth="1"/>
    <col min="58" max="58" width="2.8515625" style="19" customWidth="1"/>
    <col min="59" max="59" width="2.140625" style="19" customWidth="1"/>
    <col min="60" max="60" width="2.8515625" style="19" customWidth="1"/>
    <col min="61" max="64" width="1.7109375" style="19" customWidth="1"/>
    <col min="65" max="65" width="21.28125" style="19" customWidth="1"/>
    <col min="66" max="66" width="2.28125" style="19" customWidth="1"/>
    <col min="67" max="67" width="3.140625" style="19" customWidth="1"/>
    <col min="68" max="68" width="2.7109375" style="19" bestFit="1" customWidth="1"/>
    <col min="69" max="69" width="2.28125" style="19" customWidth="1"/>
    <col min="70" max="70" width="2.7109375" style="19" bestFit="1" customWidth="1"/>
    <col min="71" max="71" width="3.28125" style="19" bestFit="1" customWidth="1"/>
    <col min="72" max="73" width="1.7109375" style="19" customWidth="1"/>
    <col min="74" max="80" width="1.7109375" style="20" customWidth="1"/>
    <col min="81" max="96" width="1.7109375" style="21" customWidth="1"/>
    <col min="97" max="16384" width="1.7109375" style="16" customWidth="1"/>
  </cols>
  <sheetData>
    <row r="1" spans="1:96" s="5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20"/>
      <c r="BW1" s="20"/>
      <c r="BX1" s="20"/>
      <c r="BY1" s="20"/>
      <c r="BZ1" s="20"/>
      <c r="CA1" s="20"/>
      <c r="CB1" s="20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</row>
    <row r="2" spans="1:96" s="5" customFormat="1" ht="21.75">
      <c r="A2" s="165" t="s">
        <v>29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20"/>
      <c r="BW2" s="20"/>
      <c r="BX2" s="20"/>
      <c r="BY2" s="20"/>
      <c r="BZ2" s="20"/>
      <c r="CA2" s="20"/>
      <c r="CB2" s="20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</row>
    <row r="3" spans="1:96" s="10" customFormat="1" ht="27">
      <c r="A3" s="166" t="s">
        <v>31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3"/>
      <c r="BW3" s="23"/>
      <c r="BX3" s="23"/>
      <c r="BY3" s="23"/>
      <c r="BZ3" s="23"/>
      <c r="CA3" s="23"/>
      <c r="CB3" s="23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</row>
    <row r="4" spans="1:96" s="2" customFormat="1" ht="15">
      <c r="A4" s="167" t="s">
        <v>32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6"/>
      <c r="BW4" s="26"/>
      <c r="BX4" s="26"/>
      <c r="BY4" s="26"/>
      <c r="BZ4" s="26"/>
      <c r="CA4" s="26"/>
      <c r="CB4" s="26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</row>
    <row r="5" spans="1:96" s="2" customFormat="1" ht="15" customHeight="1">
      <c r="A5" s="168" t="s">
        <v>30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7"/>
      <c r="AW5" s="17"/>
      <c r="AX5" s="17"/>
      <c r="AY5" s="17"/>
      <c r="AZ5" s="17"/>
      <c r="BA5" s="17"/>
      <c r="BB5" s="17"/>
      <c r="BC5" s="51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6"/>
      <c r="BW5" s="26"/>
      <c r="BX5" s="26"/>
      <c r="BY5" s="26"/>
      <c r="BZ5" s="26"/>
      <c r="CA5" s="26"/>
      <c r="CB5" s="26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</row>
    <row r="6" spans="1:96" s="2" customFormat="1" ht="6" customHeight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6"/>
      <c r="BW6" s="26"/>
      <c r="BX6" s="26"/>
      <c r="BY6" s="26"/>
      <c r="BZ6" s="26"/>
      <c r="CA6" s="26"/>
      <c r="CB6" s="26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</row>
    <row r="7" spans="1:96" s="2" customFormat="1" ht="6" customHeight="1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17"/>
      <c r="AW7" s="17"/>
      <c r="AX7" s="17"/>
      <c r="AY7" s="17"/>
      <c r="AZ7" s="17"/>
      <c r="BA7" s="17"/>
      <c r="BB7" s="17"/>
      <c r="BC7" s="51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6"/>
      <c r="BW7" s="26"/>
      <c r="BX7" s="26"/>
      <c r="BY7" s="26"/>
      <c r="BZ7" s="26"/>
      <c r="CA7" s="26"/>
      <c r="CB7" s="26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</row>
    <row r="8" spans="1:96" s="2" customFormat="1" ht="6" customHeight="1">
      <c r="A8" s="54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51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6"/>
      <c r="BW8" s="26"/>
      <c r="BX8" s="26"/>
      <c r="BY8" s="26"/>
      <c r="BZ8" s="26"/>
      <c r="CA8" s="26"/>
      <c r="CB8" s="26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</row>
    <row r="9" spans="1:96" s="2" customFormat="1" ht="15" customHeight="1">
      <c r="A9" s="54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51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6"/>
      <c r="BW9" s="26"/>
      <c r="BX9" s="26"/>
      <c r="BY9" s="26"/>
      <c r="BZ9" s="26"/>
      <c r="CA9" s="26"/>
      <c r="CB9" s="26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</row>
    <row r="10" spans="1:96" s="2" customFormat="1" ht="15">
      <c r="A10" s="55"/>
      <c r="B10" s="56"/>
      <c r="C10" s="56"/>
      <c r="D10" s="56"/>
      <c r="E10" s="56"/>
      <c r="F10" s="56"/>
      <c r="G10" s="57" t="s">
        <v>0</v>
      </c>
      <c r="H10" s="121">
        <v>0.5729166666666666</v>
      </c>
      <c r="I10" s="121"/>
      <c r="J10" s="121"/>
      <c r="K10" s="121"/>
      <c r="L10" s="121"/>
      <c r="M10" s="58" t="s">
        <v>1</v>
      </c>
      <c r="N10" s="56"/>
      <c r="O10" s="56"/>
      <c r="P10" s="56"/>
      <c r="Q10" s="56"/>
      <c r="R10" s="56"/>
      <c r="S10" s="56"/>
      <c r="T10" s="57" t="s">
        <v>2</v>
      </c>
      <c r="U10" s="122">
        <v>1</v>
      </c>
      <c r="V10" s="122"/>
      <c r="W10" s="59" t="s">
        <v>21</v>
      </c>
      <c r="X10" s="120">
        <v>0.007638888888888889</v>
      </c>
      <c r="Y10" s="120"/>
      <c r="Z10" s="120"/>
      <c r="AA10" s="120"/>
      <c r="AB10" s="120"/>
      <c r="AC10" s="58" t="s">
        <v>3</v>
      </c>
      <c r="AD10" s="56"/>
      <c r="AE10" s="56"/>
      <c r="AF10" s="56"/>
      <c r="AG10" s="56"/>
      <c r="AH10" s="56"/>
      <c r="AI10" s="56"/>
      <c r="AJ10" s="56"/>
      <c r="AK10" s="57" t="s">
        <v>4</v>
      </c>
      <c r="AL10" s="120">
        <v>0.001388888888888889</v>
      </c>
      <c r="AM10" s="120"/>
      <c r="AN10" s="120"/>
      <c r="AO10" s="120"/>
      <c r="AP10" s="120"/>
      <c r="AQ10" s="58" t="s">
        <v>3</v>
      </c>
      <c r="AR10" s="56"/>
      <c r="AS10" s="56"/>
      <c r="AT10" s="56"/>
      <c r="AU10" s="56"/>
      <c r="AV10" s="17"/>
      <c r="AW10" s="17"/>
      <c r="AX10" s="17"/>
      <c r="AY10" s="17"/>
      <c r="AZ10" s="17"/>
      <c r="BA10" s="17"/>
      <c r="BB10" s="17"/>
      <c r="BC10" s="51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6"/>
      <c r="BW10" s="26"/>
      <c r="BX10" s="26"/>
      <c r="BY10" s="26"/>
      <c r="BZ10" s="26"/>
      <c r="CA10" s="26"/>
      <c r="CB10" s="26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</row>
    <row r="11" spans="1:96" s="14" customFormat="1" ht="9" customHeight="1">
      <c r="A11" s="60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2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20"/>
      <c r="BW11" s="20"/>
      <c r="BX11" s="20"/>
      <c r="BY11" s="20"/>
      <c r="BZ11" s="20"/>
      <c r="CA11" s="20"/>
      <c r="CB11" s="20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</row>
    <row r="12" spans="1:96" s="14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20"/>
      <c r="BW12" s="20"/>
      <c r="BX12" s="20"/>
      <c r="BY12" s="20"/>
      <c r="BZ12" s="20"/>
      <c r="CA12" s="20"/>
      <c r="CB12" s="20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</row>
    <row r="13" spans="1:96" s="14" customFormat="1" ht="12.75">
      <c r="A13"/>
      <c r="B13" s="1" t="s">
        <v>5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20"/>
      <c r="BW13" s="20"/>
      <c r="BX13" s="20"/>
      <c r="BY13" s="20"/>
      <c r="BZ13" s="20"/>
      <c r="CA13" s="20"/>
      <c r="CB13" s="20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</row>
    <row r="14" spans="1:96" s="14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20"/>
      <c r="BW14" s="20"/>
      <c r="BX14" s="20"/>
      <c r="BY14" s="20"/>
      <c r="BZ14" s="20"/>
      <c r="CA14" s="20"/>
      <c r="CB14" s="20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</row>
    <row r="15" spans="1:96" s="14" customFormat="1" ht="15">
      <c r="A15"/>
      <c r="J15" s="127" t="s">
        <v>33</v>
      </c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9"/>
      <c r="AV15" s="125" t="s">
        <v>22</v>
      </c>
      <c r="AW15" s="126"/>
      <c r="AX15"/>
      <c r="AY15"/>
      <c r="AZ15"/>
      <c r="BA15"/>
      <c r="BB15"/>
      <c r="BC15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20"/>
      <c r="BW15" s="20"/>
      <c r="BX15" s="20"/>
      <c r="BY15" s="20"/>
      <c r="BZ15" s="20"/>
      <c r="CA15" s="20"/>
      <c r="CB15" s="20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</row>
    <row r="16" spans="1:96" s="14" customFormat="1" ht="15">
      <c r="A16"/>
      <c r="J16" s="115" t="s">
        <v>6</v>
      </c>
      <c r="K16" s="116"/>
      <c r="L16" s="117" t="s">
        <v>34</v>
      </c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23"/>
      <c r="AW16" s="124"/>
      <c r="AX16"/>
      <c r="AY16"/>
      <c r="AZ16"/>
      <c r="BA16"/>
      <c r="BB16"/>
      <c r="BC16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20"/>
      <c r="BW16" s="20"/>
      <c r="BX16" s="20"/>
      <c r="BY16" s="20"/>
      <c r="BZ16" s="20"/>
      <c r="CA16" s="20"/>
      <c r="CB16" s="20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</row>
    <row r="17" spans="1:96" s="14" customFormat="1" ht="15">
      <c r="A17"/>
      <c r="J17" s="115" t="s">
        <v>7</v>
      </c>
      <c r="K17" s="116"/>
      <c r="L17" s="117" t="s">
        <v>35</v>
      </c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23"/>
      <c r="AW17" s="124"/>
      <c r="AX17"/>
      <c r="AY17"/>
      <c r="AZ17"/>
      <c r="BA17"/>
      <c r="BB17"/>
      <c r="BC17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20"/>
      <c r="BW17" s="20"/>
      <c r="BX17" s="20"/>
      <c r="BY17" s="20"/>
      <c r="BZ17" s="20"/>
      <c r="CA17" s="20"/>
      <c r="CB17" s="20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</row>
    <row r="18" spans="1:96" s="14" customFormat="1" ht="15">
      <c r="A18"/>
      <c r="J18" s="115" t="s">
        <v>8</v>
      </c>
      <c r="K18" s="116"/>
      <c r="L18" s="117" t="s">
        <v>36</v>
      </c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23"/>
      <c r="AW18" s="124"/>
      <c r="AX18"/>
      <c r="AY18"/>
      <c r="AZ18"/>
      <c r="BA18"/>
      <c r="BB18"/>
      <c r="BC18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20"/>
      <c r="BW18" s="20"/>
      <c r="BX18" s="20"/>
      <c r="BY18" s="20"/>
      <c r="BZ18" s="20"/>
      <c r="CA18" s="20"/>
      <c r="CB18" s="20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</row>
    <row r="19" spans="1:96" s="14" customFormat="1" ht="15">
      <c r="A19"/>
      <c r="J19" s="115" t="s">
        <v>9</v>
      </c>
      <c r="K19" s="116"/>
      <c r="L19" s="117" t="s">
        <v>37</v>
      </c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23"/>
      <c r="AW19" s="124"/>
      <c r="AX19"/>
      <c r="AY19"/>
      <c r="AZ19"/>
      <c r="BA19"/>
      <c r="BB19"/>
      <c r="BC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20"/>
      <c r="BW19" s="20"/>
      <c r="BX19" s="20"/>
      <c r="BY19" s="20"/>
      <c r="BZ19" s="20"/>
      <c r="CA19" s="20"/>
      <c r="CB19" s="20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</row>
    <row r="20" spans="1:96" s="14" customFormat="1" ht="15">
      <c r="A20"/>
      <c r="J20" s="115" t="s">
        <v>10</v>
      </c>
      <c r="K20" s="116"/>
      <c r="L20" s="117" t="s">
        <v>38</v>
      </c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23"/>
      <c r="AW20" s="124"/>
      <c r="AX20"/>
      <c r="AY20"/>
      <c r="AZ20"/>
      <c r="BA20"/>
      <c r="BB20"/>
      <c r="BC20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20"/>
      <c r="BW20" s="20"/>
      <c r="BX20" s="20"/>
      <c r="BY20" s="20"/>
      <c r="BZ20" s="20"/>
      <c r="CA20" s="20"/>
      <c r="CB20" s="20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</row>
    <row r="21" spans="1:96" s="14" customFormat="1" ht="15">
      <c r="A21"/>
      <c r="J21" s="115" t="s">
        <v>23</v>
      </c>
      <c r="K21" s="116"/>
      <c r="L21" s="117" t="s">
        <v>39</v>
      </c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23"/>
      <c r="AW21" s="124"/>
      <c r="AX21"/>
      <c r="AY21"/>
      <c r="AZ21"/>
      <c r="BA21"/>
      <c r="BB21"/>
      <c r="BC21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20"/>
      <c r="BW21" s="20"/>
      <c r="BX21" s="20"/>
      <c r="BY21" s="20"/>
      <c r="BZ21" s="20"/>
      <c r="CA21" s="20"/>
      <c r="CB21" s="20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</row>
    <row r="22" spans="1:96" s="14" customFormat="1" ht="15" thickBot="1">
      <c r="A22"/>
      <c r="J22" s="130" t="s">
        <v>24</v>
      </c>
      <c r="K22" s="131"/>
      <c r="L22" s="132" t="s">
        <v>40</v>
      </c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4"/>
      <c r="AW22" s="135"/>
      <c r="AX22"/>
      <c r="AY22"/>
      <c r="AZ22"/>
      <c r="BA22"/>
      <c r="BB22"/>
      <c r="BC22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20"/>
      <c r="BW22" s="20"/>
      <c r="BX22" s="20"/>
      <c r="BY22" s="20"/>
      <c r="BZ22" s="20"/>
      <c r="CA22" s="20"/>
      <c r="CB22" s="20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</row>
    <row r="23" spans="1:96" s="14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 s="16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20"/>
      <c r="BW23" s="20"/>
      <c r="BX23" s="20"/>
      <c r="BY23" s="20"/>
      <c r="BZ23" s="20"/>
      <c r="CA23" s="20"/>
      <c r="CB23" s="20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</row>
    <row r="24" spans="1:96" s="14" customFormat="1" ht="12.75">
      <c r="A24"/>
      <c r="B24" s="1" t="s">
        <v>27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20"/>
      <c r="BW24" s="20"/>
      <c r="BX24" s="20"/>
      <c r="BY24" s="20"/>
      <c r="BZ24" s="20"/>
      <c r="CA24" s="20"/>
      <c r="CB24" s="20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</row>
    <row r="25" spans="1:96" s="14" customFormat="1" ht="6" customHeight="1" thickBo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20"/>
      <c r="BW25" s="20"/>
      <c r="BX25" s="20"/>
      <c r="BY25" s="20"/>
      <c r="BZ25" s="20"/>
      <c r="CA25" s="20"/>
      <c r="CB25" s="20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</row>
    <row r="26" spans="1:101" s="44" customFormat="1" ht="16.5" customHeight="1" thickBot="1">
      <c r="A26" s="3"/>
      <c r="B26" s="104" t="s">
        <v>11</v>
      </c>
      <c r="C26" s="105"/>
      <c r="D26" s="106"/>
      <c r="E26" s="63"/>
      <c r="F26" s="107"/>
      <c r="G26" s="106"/>
      <c r="H26" s="63"/>
      <c r="I26" s="107"/>
      <c r="J26" s="106" t="s">
        <v>12</v>
      </c>
      <c r="K26" s="63"/>
      <c r="L26" s="63"/>
      <c r="M26" s="63"/>
      <c r="N26" s="107"/>
      <c r="O26" s="106" t="s">
        <v>13</v>
      </c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107"/>
      <c r="AW26" s="106" t="s">
        <v>16</v>
      </c>
      <c r="AX26" s="63"/>
      <c r="AY26" s="63"/>
      <c r="AZ26" s="63"/>
      <c r="BA26" s="107"/>
      <c r="BB26" s="106" t="s">
        <v>22</v>
      </c>
      <c r="BC26" s="64"/>
      <c r="BD26" s="15"/>
      <c r="BE26" s="28"/>
      <c r="BF26" s="29" t="s">
        <v>20</v>
      </c>
      <c r="BG26" s="30"/>
      <c r="BH26" s="30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31"/>
      <c r="BW26" s="31"/>
      <c r="BX26" s="31"/>
      <c r="BY26" s="31"/>
      <c r="BZ26" s="31"/>
      <c r="CA26" s="31"/>
      <c r="CB26" s="31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49"/>
      <c r="CT26" s="49"/>
      <c r="CU26" s="49"/>
      <c r="CV26" s="49"/>
      <c r="CW26" s="49"/>
    </row>
    <row r="27" spans="2:96" s="4" customFormat="1" ht="18" customHeight="1">
      <c r="B27" s="102">
        <v>1</v>
      </c>
      <c r="C27" s="85"/>
      <c r="D27" s="85"/>
      <c r="E27" s="85"/>
      <c r="F27" s="85"/>
      <c r="G27" s="85"/>
      <c r="H27" s="85"/>
      <c r="I27" s="85"/>
      <c r="J27" s="86">
        <f>$H$10</f>
        <v>0.5729166666666666</v>
      </c>
      <c r="K27" s="86"/>
      <c r="L27" s="86"/>
      <c r="M27" s="86"/>
      <c r="N27" s="87"/>
      <c r="O27" s="100" t="str">
        <f>L16</f>
        <v>TuS Winterscheid</v>
      </c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11" t="s">
        <v>15</v>
      </c>
      <c r="AF27" s="98" t="str">
        <f>L17</f>
        <v>Bröltaler SC</v>
      </c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9"/>
      <c r="AW27" s="88"/>
      <c r="AX27" s="89"/>
      <c r="AY27" s="11" t="s">
        <v>14</v>
      </c>
      <c r="AZ27" s="89"/>
      <c r="BA27" s="91"/>
      <c r="BB27" s="88"/>
      <c r="BC27" s="97"/>
      <c r="BE27" s="28"/>
      <c r="BF27" s="33" t="str">
        <f>IF(ISBLANK(AW27),"0",IF(AW27&gt;AZ27,3,IF(AW27=AZ27,1,0)))</f>
        <v>0</v>
      </c>
      <c r="BG27" s="33" t="s">
        <v>14</v>
      </c>
      <c r="BH27" s="33" t="str">
        <f>IF(ISBLANK(AZ27),"0",IF(AZ27&gt;AW27,3,IF(AZ27=AW27,1,0)))</f>
        <v>0</v>
      </c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31"/>
      <c r="BW27" s="31"/>
      <c r="BX27" s="31"/>
      <c r="BY27" s="31"/>
      <c r="BZ27" s="31"/>
      <c r="CA27" s="31"/>
      <c r="CB27" s="31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</row>
    <row r="28" spans="1:96" s="15" customFormat="1" ht="18" customHeight="1">
      <c r="A28" s="3"/>
      <c r="B28" s="108">
        <v>2</v>
      </c>
      <c r="C28" s="101"/>
      <c r="D28" s="101"/>
      <c r="E28" s="101"/>
      <c r="F28" s="101"/>
      <c r="G28" s="101"/>
      <c r="H28" s="101"/>
      <c r="I28" s="101"/>
      <c r="J28" s="94">
        <f>J27+$U$10*$X$10+$AL$10</f>
        <v>0.5819444444444444</v>
      </c>
      <c r="K28" s="94"/>
      <c r="L28" s="94"/>
      <c r="M28" s="94"/>
      <c r="N28" s="95"/>
      <c r="O28" s="111" t="str">
        <f>L18</f>
        <v>RW Kriegsdorf</v>
      </c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8" t="s">
        <v>15</v>
      </c>
      <c r="AF28" s="109" t="str">
        <f>L19</f>
        <v>TuS Birk</v>
      </c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10"/>
      <c r="AW28" s="112"/>
      <c r="AX28" s="113"/>
      <c r="AY28" s="18" t="s">
        <v>14</v>
      </c>
      <c r="AZ28" s="113"/>
      <c r="BA28" s="114"/>
      <c r="BB28" s="112"/>
      <c r="BC28" s="119"/>
      <c r="BE28" s="28"/>
      <c r="BF28" s="33" t="str">
        <f aca="true" t="shared" si="0" ref="BF28:BF45">IF(ISBLANK(AW28),"0",IF(AW28&gt;AZ28,3,IF(AW28=AZ28,1,0)))</f>
        <v>0</v>
      </c>
      <c r="BG28" s="33" t="s">
        <v>14</v>
      </c>
      <c r="BH28" s="33" t="str">
        <f aca="true" t="shared" si="1" ref="BH28:BH45">IF(ISBLANK(AZ28),"0",IF(AZ28&gt;AW28,3,IF(AZ28=AW28,1,0)))</f>
        <v>0</v>
      </c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31"/>
      <c r="BW28" s="31"/>
      <c r="BX28" s="31"/>
      <c r="BY28" s="31"/>
      <c r="BZ28" s="31"/>
      <c r="CA28" s="31"/>
      <c r="CB28" s="31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</row>
    <row r="29" spans="1:96" s="15" customFormat="1" ht="18" customHeight="1" thickBot="1">
      <c r="A29" s="3"/>
      <c r="B29" s="70">
        <v>3</v>
      </c>
      <c r="C29" s="71"/>
      <c r="D29" s="71"/>
      <c r="E29" s="71"/>
      <c r="F29" s="71"/>
      <c r="G29" s="71"/>
      <c r="H29" s="71"/>
      <c r="I29" s="71"/>
      <c r="J29" s="72">
        <f aca="true" t="shared" si="2" ref="J29:J47">J28+$U$10*$X$10+$AL$10</f>
        <v>0.5909722222222221</v>
      </c>
      <c r="K29" s="72"/>
      <c r="L29" s="72"/>
      <c r="M29" s="72"/>
      <c r="N29" s="73"/>
      <c r="O29" s="82" t="str">
        <f>L20</f>
        <v>Siegburger TV</v>
      </c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43" t="s">
        <v>15</v>
      </c>
      <c r="AF29" s="76" t="str">
        <f>L21</f>
        <v>SV Menden</v>
      </c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7"/>
      <c r="AW29" s="80"/>
      <c r="AX29" s="83"/>
      <c r="AY29" s="43" t="s">
        <v>14</v>
      </c>
      <c r="AZ29" s="83"/>
      <c r="BA29" s="84"/>
      <c r="BB29" s="80"/>
      <c r="BC29" s="81"/>
      <c r="BE29" s="28"/>
      <c r="BF29" s="33" t="str">
        <f t="shared" si="0"/>
        <v>0</v>
      </c>
      <c r="BG29" s="33" t="s">
        <v>14</v>
      </c>
      <c r="BH29" s="33" t="str">
        <f t="shared" si="1"/>
        <v>0</v>
      </c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31"/>
      <c r="BW29" s="31"/>
      <c r="BX29" s="31"/>
      <c r="BY29" s="31"/>
      <c r="BZ29" s="31"/>
      <c r="CA29" s="31"/>
      <c r="CB29" s="31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</row>
    <row r="30" spans="1:96" s="15" customFormat="1" ht="18" customHeight="1">
      <c r="A30" s="3"/>
      <c r="B30" s="102">
        <v>4</v>
      </c>
      <c r="C30" s="85"/>
      <c r="D30" s="85"/>
      <c r="E30" s="85"/>
      <c r="F30" s="85"/>
      <c r="G30" s="85"/>
      <c r="H30" s="85"/>
      <c r="I30" s="85"/>
      <c r="J30" s="86">
        <f t="shared" si="2"/>
        <v>0.5999999999999999</v>
      </c>
      <c r="K30" s="86"/>
      <c r="L30" s="86"/>
      <c r="M30" s="86"/>
      <c r="N30" s="87"/>
      <c r="O30" s="100" t="str">
        <f>L22</f>
        <v>FC Hennef 05</v>
      </c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11" t="s">
        <v>15</v>
      </c>
      <c r="AF30" s="98" t="str">
        <f>L16</f>
        <v>TuS Winterscheid</v>
      </c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9"/>
      <c r="AW30" s="88"/>
      <c r="AX30" s="89"/>
      <c r="AY30" s="11" t="s">
        <v>14</v>
      </c>
      <c r="AZ30" s="89"/>
      <c r="BA30" s="91"/>
      <c r="BB30" s="88"/>
      <c r="BC30" s="97"/>
      <c r="BE30" s="28"/>
      <c r="BF30" s="33" t="str">
        <f t="shared" si="0"/>
        <v>0</v>
      </c>
      <c r="BG30" s="33" t="s">
        <v>14</v>
      </c>
      <c r="BH30" s="33" t="str">
        <f t="shared" si="1"/>
        <v>0</v>
      </c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31"/>
      <c r="BW30" s="31"/>
      <c r="BX30" s="31"/>
      <c r="BY30" s="31"/>
      <c r="BZ30" s="31"/>
      <c r="CA30" s="31"/>
      <c r="CB30" s="31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</row>
    <row r="31" spans="1:96" s="15" customFormat="1" ht="18" customHeight="1">
      <c r="A31" s="3"/>
      <c r="B31" s="103">
        <v>5</v>
      </c>
      <c r="C31" s="79"/>
      <c r="D31" s="79"/>
      <c r="E31" s="79"/>
      <c r="F31" s="79"/>
      <c r="G31" s="79"/>
      <c r="H31" s="79"/>
      <c r="I31" s="79"/>
      <c r="J31" s="94">
        <f t="shared" si="2"/>
        <v>0.6090277777777776</v>
      </c>
      <c r="K31" s="94"/>
      <c r="L31" s="94"/>
      <c r="M31" s="94"/>
      <c r="N31" s="95"/>
      <c r="O31" s="96" t="str">
        <f>L17</f>
        <v>Bröltaler SC</v>
      </c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6" t="s">
        <v>15</v>
      </c>
      <c r="AF31" s="92" t="str">
        <f>L19</f>
        <v>TuS Birk</v>
      </c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3"/>
      <c r="AW31" s="65"/>
      <c r="AX31" s="66"/>
      <c r="AY31" s="6" t="s">
        <v>14</v>
      </c>
      <c r="AZ31" s="66"/>
      <c r="BA31" s="90"/>
      <c r="BB31" s="65"/>
      <c r="BC31" s="78"/>
      <c r="BE31" s="28"/>
      <c r="BF31" s="33" t="str">
        <f t="shared" si="0"/>
        <v>0</v>
      </c>
      <c r="BG31" s="33" t="s">
        <v>14</v>
      </c>
      <c r="BH31" s="33" t="str">
        <f t="shared" si="1"/>
        <v>0</v>
      </c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31"/>
      <c r="BW31" s="31"/>
      <c r="BX31" s="31"/>
      <c r="BY31" s="31"/>
      <c r="BZ31" s="31"/>
      <c r="CA31" s="31"/>
      <c r="CB31" s="31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</row>
    <row r="32" spans="1:96" s="15" customFormat="1" ht="18" customHeight="1" thickBot="1">
      <c r="A32" s="3"/>
      <c r="B32" s="70">
        <v>6</v>
      </c>
      <c r="C32" s="71"/>
      <c r="D32" s="71"/>
      <c r="E32" s="71"/>
      <c r="F32" s="71"/>
      <c r="G32" s="71"/>
      <c r="H32" s="71"/>
      <c r="I32" s="71"/>
      <c r="J32" s="72">
        <f t="shared" si="2"/>
        <v>0.6180555555555554</v>
      </c>
      <c r="K32" s="72"/>
      <c r="L32" s="72"/>
      <c r="M32" s="72"/>
      <c r="N32" s="73"/>
      <c r="O32" s="82" t="str">
        <f>L18</f>
        <v>RW Kriegsdorf</v>
      </c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43" t="s">
        <v>15</v>
      </c>
      <c r="AF32" s="76" t="str">
        <f>L20</f>
        <v>Siegburger TV</v>
      </c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7"/>
      <c r="AW32" s="80"/>
      <c r="AX32" s="83"/>
      <c r="AY32" s="43" t="s">
        <v>14</v>
      </c>
      <c r="AZ32" s="83"/>
      <c r="BA32" s="84"/>
      <c r="BB32" s="80"/>
      <c r="BC32" s="81"/>
      <c r="BE32" s="28"/>
      <c r="BF32" s="33" t="str">
        <f t="shared" si="0"/>
        <v>0</v>
      </c>
      <c r="BG32" s="33" t="s">
        <v>14</v>
      </c>
      <c r="BH32" s="33" t="str">
        <f t="shared" si="1"/>
        <v>0</v>
      </c>
      <c r="BI32" s="28"/>
      <c r="BJ32" s="28"/>
      <c r="BK32" s="19"/>
      <c r="BL32" s="19"/>
      <c r="BM32" s="19"/>
      <c r="BN32" s="19"/>
      <c r="BO32" s="19"/>
      <c r="BP32" s="19"/>
      <c r="BQ32" s="19"/>
      <c r="BR32" s="19"/>
      <c r="BS32" s="19"/>
      <c r="BT32" s="28"/>
      <c r="BU32" s="28"/>
      <c r="BV32" s="31"/>
      <c r="BW32" s="31"/>
      <c r="BX32" s="31"/>
      <c r="BY32" s="31"/>
      <c r="BZ32" s="31"/>
      <c r="CA32" s="31"/>
      <c r="CB32" s="31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</row>
    <row r="33" spans="1:96" s="15" customFormat="1" ht="18" customHeight="1">
      <c r="A33" s="3"/>
      <c r="B33" s="102">
        <v>7</v>
      </c>
      <c r="C33" s="85"/>
      <c r="D33" s="85"/>
      <c r="E33" s="85"/>
      <c r="F33" s="85"/>
      <c r="G33" s="85"/>
      <c r="H33" s="85"/>
      <c r="I33" s="85"/>
      <c r="J33" s="86">
        <f t="shared" si="2"/>
        <v>0.6270833333333331</v>
      </c>
      <c r="K33" s="86"/>
      <c r="L33" s="86"/>
      <c r="M33" s="86"/>
      <c r="N33" s="87"/>
      <c r="O33" s="100" t="str">
        <f>L16</f>
        <v>TuS Winterscheid</v>
      </c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11" t="s">
        <v>15</v>
      </c>
      <c r="AF33" s="98" t="str">
        <f>L21</f>
        <v>SV Menden</v>
      </c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9"/>
      <c r="AW33" s="88"/>
      <c r="AX33" s="89"/>
      <c r="AY33" s="11" t="s">
        <v>14</v>
      </c>
      <c r="AZ33" s="89"/>
      <c r="BA33" s="91"/>
      <c r="BB33" s="88"/>
      <c r="BC33" s="97"/>
      <c r="BD33" s="12"/>
      <c r="BE33" s="28"/>
      <c r="BF33" s="33" t="str">
        <f t="shared" si="0"/>
        <v>0</v>
      </c>
      <c r="BG33" s="33" t="s">
        <v>14</v>
      </c>
      <c r="BH33" s="33" t="str">
        <f t="shared" si="1"/>
        <v>0</v>
      </c>
      <c r="BI33" s="28"/>
      <c r="BJ33" s="28"/>
      <c r="BK33" s="35"/>
      <c r="BL33" s="35"/>
      <c r="BM33" s="36" t="str">
        <f>$L$16</f>
        <v>TuS Winterscheid</v>
      </c>
      <c r="BN33" s="37">
        <f>COUNT($AW$27,$AZ$30,$AW$33,$AZ$36,$AW$39,$AZ$42)</f>
        <v>0</v>
      </c>
      <c r="BO33" s="37">
        <f>SUM($BF$27+$BH$30+$BF$33+$BH$36+$BF$39+$BH$42)</f>
        <v>0</v>
      </c>
      <c r="BP33" s="37">
        <f>SUM($AW$27+$AZ$30+$AW$33+$AZ$36+$AW$39+$AZ$42)</f>
        <v>0</v>
      </c>
      <c r="BQ33" s="38" t="s">
        <v>14</v>
      </c>
      <c r="BR33" s="37">
        <f>SUM($AZ$27+$AW$30+$AZ$33+$AW$36+$AZ$39+$AW$42)</f>
        <v>0</v>
      </c>
      <c r="BS33" s="37">
        <f aca="true" t="shared" si="3" ref="BS33:BS39">SUM(BP33-BR33)</f>
        <v>0</v>
      </c>
      <c r="BT33" s="28"/>
      <c r="BU33" s="28"/>
      <c r="BV33" s="31"/>
      <c r="BW33" s="31"/>
      <c r="BX33" s="31"/>
      <c r="BY33" s="31"/>
      <c r="BZ33" s="31"/>
      <c r="CA33" s="31"/>
      <c r="CB33" s="31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</row>
    <row r="34" spans="1:96" s="15" customFormat="1" ht="18" customHeight="1">
      <c r="A34" s="3"/>
      <c r="B34" s="103">
        <v>8</v>
      </c>
      <c r="C34" s="79"/>
      <c r="D34" s="79"/>
      <c r="E34" s="79"/>
      <c r="F34" s="79"/>
      <c r="G34" s="79"/>
      <c r="H34" s="79"/>
      <c r="I34" s="79"/>
      <c r="J34" s="94">
        <f t="shared" si="2"/>
        <v>0.6361111111111108</v>
      </c>
      <c r="K34" s="94"/>
      <c r="L34" s="94"/>
      <c r="M34" s="94"/>
      <c r="N34" s="95"/>
      <c r="O34" s="96" t="str">
        <f>L19</f>
        <v>TuS Birk</v>
      </c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6" t="s">
        <v>15</v>
      </c>
      <c r="AF34" s="92" t="str">
        <f>L22</f>
        <v>FC Hennef 05</v>
      </c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3"/>
      <c r="AW34" s="65"/>
      <c r="AX34" s="66"/>
      <c r="AY34" s="6" t="s">
        <v>14</v>
      </c>
      <c r="AZ34" s="66"/>
      <c r="BA34" s="90"/>
      <c r="BB34" s="65"/>
      <c r="BC34" s="78"/>
      <c r="BD34" s="12"/>
      <c r="BE34" s="28"/>
      <c r="BF34" s="33" t="str">
        <f t="shared" si="0"/>
        <v>0</v>
      </c>
      <c r="BG34" s="33" t="s">
        <v>14</v>
      </c>
      <c r="BH34" s="33" t="str">
        <f t="shared" si="1"/>
        <v>0</v>
      </c>
      <c r="BI34" s="28"/>
      <c r="BJ34" s="28"/>
      <c r="BK34" s="35"/>
      <c r="BL34" s="35"/>
      <c r="BM34" s="39" t="str">
        <f>$L$17</f>
        <v>Bröltaler SC</v>
      </c>
      <c r="BN34" s="37">
        <f>COUNT($AZ$27,$AW$31,$AW$35,$AZ$38,$AW$41,$AZ$46)</f>
        <v>0</v>
      </c>
      <c r="BO34" s="37">
        <f>SUM($BH$27+$BF$31+$BF$35+$BH$38+$BF$41+$BH$46)</f>
        <v>0</v>
      </c>
      <c r="BP34" s="37">
        <f>SUM($AZ$27+$AW$31+$AW$35+$AZ$38+$AW$41+$AZ$46)</f>
        <v>0</v>
      </c>
      <c r="BQ34" s="38" t="s">
        <v>14</v>
      </c>
      <c r="BR34" s="37">
        <f>SUM($AW$27+$AZ$31+$AZ$35+$AW$38+$AZ$41+$AW$46)</f>
        <v>0</v>
      </c>
      <c r="BS34" s="37">
        <f t="shared" si="3"/>
        <v>0</v>
      </c>
      <c r="BT34" s="28"/>
      <c r="BU34" s="28"/>
      <c r="BV34" s="31"/>
      <c r="BW34" s="31"/>
      <c r="BX34" s="31"/>
      <c r="BY34" s="31"/>
      <c r="BZ34" s="31"/>
      <c r="CA34" s="31"/>
      <c r="CB34" s="31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</row>
    <row r="35" spans="1:96" s="15" customFormat="1" ht="18" customHeight="1" thickBot="1">
      <c r="A35" s="3"/>
      <c r="B35" s="70">
        <v>9</v>
      </c>
      <c r="C35" s="71"/>
      <c r="D35" s="71"/>
      <c r="E35" s="71"/>
      <c r="F35" s="71"/>
      <c r="G35" s="71"/>
      <c r="H35" s="71"/>
      <c r="I35" s="71"/>
      <c r="J35" s="72">
        <f t="shared" si="2"/>
        <v>0.6451388888888886</v>
      </c>
      <c r="K35" s="72"/>
      <c r="L35" s="72"/>
      <c r="M35" s="72"/>
      <c r="N35" s="73"/>
      <c r="O35" s="82" t="str">
        <f>L17</f>
        <v>Bröltaler SC</v>
      </c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43" t="s">
        <v>15</v>
      </c>
      <c r="AF35" s="76" t="str">
        <f>L18</f>
        <v>RW Kriegsdorf</v>
      </c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7"/>
      <c r="AW35" s="80"/>
      <c r="AX35" s="83"/>
      <c r="AY35" s="43" t="s">
        <v>14</v>
      </c>
      <c r="AZ35" s="83"/>
      <c r="BA35" s="84"/>
      <c r="BB35" s="80"/>
      <c r="BC35" s="81"/>
      <c r="BD35" s="12"/>
      <c r="BE35" s="28"/>
      <c r="BF35" s="33" t="str">
        <f t="shared" si="0"/>
        <v>0</v>
      </c>
      <c r="BG35" s="33" t="s">
        <v>14</v>
      </c>
      <c r="BH35" s="33" t="str">
        <f t="shared" si="1"/>
        <v>0</v>
      </c>
      <c r="BI35" s="28"/>
      <c r="BJ35" s="28"/>
      <c r="BK35" s="35"/>
      <c r="BL35" s="35"/>
      <c r="BM35" s="39" t="str">
        <f>$L$18</f>
        <v>RW Kriegsdorf</v>
      </c>
      <c r="BN35" s="37">
        <f>COUNT($AW$28,$AW$32,$AZ$35,$AZ$37,$AW$42,$AZ$45)</f>
        <v>0</v>
      </c>
      <c r="BO35" s="37">
        <f>SUM($BF$28+$BF$32+$BH$35+$BH$37+$BF$42+$BH$45)</f>
        <v>0</v>
      </c>
      <c r="BP35" s="37">
        <f>SUM($AW$28+$AW$32+$AZ$35+$AZ$37+$AW$42+$AZ$45)</f>
        <v>0</v>
      </c>
      <c r="BQ35" s="38" t="s">
        <v>14</v>
      </c>
      <c r="BR35" s="37">
        <f>SUM($AZ$28+$AZ$32+$AW$35+$AW$37+$AZ$42+$AW$45)</f>
        <v>0</v>
      </c>
      <c r="BS35" s="37">
        <f t="shared" si="3"/>
        <v>0</v>
      </c>
      <c r="BT35" s="28"/>
      <c r="BU35" s="28"/>
      <c r="BV35" s="31"/>
      <c r="BW35" s="31"/>
      <c r="BX35" s="31"/>
      <c r="BY35" s="31"/>
      <c r="BZ35" s="31"/>
      <c r="CA35" s="31"/>
      <c r="CB35" s="31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</row>
    <row r="36" spans="1:96" s="15" customFormat="1" ht="18" customHeight="1">
      <c r="A36" s="3"/>
      <c r="B36" s="102">
        <v>10</v>
      </c>
      <c r="C36" s="85"/>
      <c r="D36" s="85"/>
      <c r="E36" s="85"/>
      <c r="F36" s="85"/>
      <c r="G36" s="85"/>
      <c r="H36" s="85"/>
      <c r="I36" s="85"/>
      <c r="J36" s="86">
        <f t="shared" si="2"/>
        <v>0.6541666666666663</v>
      </c>
      <c r="K36" s="86"/>
      <c r="L36" s="86"/>
      <c r="M36" s="86"/>
      <c r="N36" s="87"/>
      <c r="O36" s="100" t="str">
        <f>L20</f>
        <v>Siegburger TV</v>
      </c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11" t="s">
        <v>15</v>
      </c>
      <c r="AF36" s="98" t="str">
        <f>L16</f>
        <v>TuS Winterscheid</v>
      </c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9"/>
      <c r="AW36" s="88"/>
      <c r="AX36" s="89"/>
      <c r="AY36" s="11" t="s">
        <v>14</v>
      </c>
      <c r="AZ36" s="89"/>
      <c r="BA36" s="91"/>
      <c r="BB36" s="88"/>
      <c r="BC36" s="97"/>
      <c r="BD36" s="12"/>
      <c r="BE36" s="28"/>
      <c r="BF36" s="33" t="str">
        <f t="shared" si="0"/>
        <v>0</v>
      </c>
      <c r="BG36" s="33" t="s">
        <v>14</v>
      </c>
      <c r="BH36" s="33" t="str">
        <f t="shared" si="1"/>
        <v>0</v>
      </c>
      <c r="BI36" s="28"/>
      <c r="BJ36" s="28"/>
      <c r="BK36" s="35"/>
      <c r="BL36" s="35"/>
      <c r="BM36" s="39" t="str">
        <f>$L$19</f>
        <v>TuS Birk</v>
      </c>
      <c r="BN36" s="37">
        <f>COUNT($AZ$28,$AZ$31,$AW$34,$AZ$39,$AW$43,$AW$47)</f>
        <v>0</v>
      </c>
      <c r="BO36" s="37">
        <f>SUM($BH$28+$BH$31+$BF$34+$BH$39+$BF$43+$BF$47)</f>
        <v>0</v>
      </c>
      <c r="BP36" s="37">
        <f>SUM($AZ$28+$AZ$31+$AW$34+$AZ$39+$AW$43+$AW$47)</f>
        <v>0</v>
      </c>
      <c r="BQ36" s="38" t="s">
        <v>14</v>
      </c>
      <c r="BR36" s="37">
        <f>SUM($AW$28+$AW$31+$AZ$34+$AW$39+$AZ$43+$AZ$47)</f>
        <v>0</v>
      </c>
      <c r="BS36" s="37">
        <f t="shared" si="3"/>
        <v>0</v>
      </c>
      <c r="BT36" s="28"/>
      <c r="BU36" s="28"/>
      <c r="BV36" s="31"/>
      <c r="BW36" s="31"/>
      <c r="BX36" s="31"/>
      <c r="BY36" s="31"/>
      <c r="BZ36" s="31"/>
      <c r="CA36" s="31"/>
      <c r="CB36" s="31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</row>
    <row r="37" spans="1:96" s="15" customFormat="1" ht="18" customHeight="1">
      <c r="A37" s="3"/>
      <c r="B37" s="103">
        <v>11</v>
      </c>
      <c r="C37" s="79"/>
      <c r="D37" s="79"/>
      <c r="E37" s="79"/>
      <c r="F37" s="79"/>
      <c r="G37" s="79"/>
      <c r="H37" s="79"/>
      <c r="I37" s="79"/>
      <c r="J37" s="94">
        <f t="shared" si="2"/>
        <v>0.6631944444444441</v>
      </c>
      <c r="K37" s="94"/>
      <c r="L37" s="94"/>
      <c r="M37" s="94"/>
      <c r="N37" s="95"/>
      <c r="O37" s="96" t="str">
        <f>L22</f>
        <v>FC Hennef 05</v>
      </c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6" t="s">
        <v>15</v>
      </c>
      <c r="AF37" s="92" t="str">
        <f>L18</f>
        <v>RW Kriegsdorf</v>
      </c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3"/>
      <c r="AW37" s="65"/>
      <c r="AX37" s="66"/>
      <c r="AY37" s="6" t="s">
        <v>14</v>
      </c>
      <c r="AZ37" s="66"/>
      <c r="BA37" s="90"/>
      <c r="BB37" s="65"/>
      <c r="BC37" s="78"/>
      <c r="BD37" s="12"/>
      <c r="BE37" s="28"/>
      <c r="BF37" s="33" t="str">
        <f t="shared" si="0"/>
        <v>0</v>
      </c>
      <c r="BG37" s="33" t="s">
        <v>14</v>
      </c>
      <c r="BH37" s="33" t="str">
        <f t="shared" si="1"/>
        <v>0</v>
      </c>
      <c r="BI37" s="28"/>
      <c r="BJ37" s="28"/>
      <c r="BK37" s="35"/>
      <c r="BL37" s="35"/>
      <c r="BM37" s="39" t="str">
        <f>$L$20</f>
        <v>Siegburger TV</v>
      </c>
      <c r="BN37" s="37">
        <f>COUNT($AW$29,$AZ$32,$AW$36,$AZ$41,$AW$44,$AZ$47)</f>
        <v>0</v>
      </c>
      <c r="BO37" s="37">
        <f>SUM($BF$29+$BH$32+$BF$36+$BH$41+$BF$44+$BH$47)</f>
        <v>0</v>
      </c>
      <c r="BP37" s="37">
        <f>SUM($AW$29+$AZ$32+$AW$36+$AZ$41+$AW$44+$AZ$47)</f>
        <v>0</v>
      </c>
      <c r="BQ37" s="38" t="s">
        <v>14</v>
      </c>
      <c r="BR37" s="37">
        <f>SUM($AZ$29+$AW$32+$AZ$36+$AW$41+$AZ$44+$AW$47)</f>
        <v>0</v>
      </c>
      <c r="BS37" s="37">
        <f t="shared" si="3"/>
        <v>0</v>
      </c>
      <c r="BT37" s="28"/>
      <c r="BU37" s="28"/>
      <c r="BV37" s="31"/>
      <c r="BW37" s="31"/>
      <c r="BX37" s="31"/>
      <c r="BY37" s="31"/>
      <c r="BZ37" s="31"/>
      <c r="CA37" s="31"/>
      <c r="CB37" s="31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</row>
    <row r="38" spans="1:96" s="15" customFormat="1" ht="18" customHeight="1" thickBot="1">
      <c r="A38" s="3"/>
      <c r="B38" s="70">
        <v>12</v>
      </c>
      <c r="C38" s="71"/>
      <c r="D38" s="71"/>
      <c r="E38" s="71"/>
      <c r="F38" s="71"/>
      <c r="G38" s="71"/>
      <c r="H38" s="71"/>
      <c r="I38" s="71"/>
      <c r="J38" s="72">
        <f t="shared" si="2"/>
        <v>0.6722222222222218</v>
      </c>
      <c r="K38" s="72"/>
      <c r="L38" s="72"/>
      <c r="M38" s="72"/>
      <c r="N38" s="73"/>
      <c r="O38" s="82" t="str">
        <f>L21</f>
        <v>SV Menden</v>
      </c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43" t="s">
        <v>15</v>
      </c>
      <c r="AF38" s="76" t="str">
        <f>L17</f>
        <v>Bröltaler SC</v>
      </c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7"/>
      <c r="AW38" s="80"/>
      <c r="AX38" s="83"/>
      <c r="AY38" s="43" t="s">
        <v>14</v>
      </c>
      <c r="AZ38" s="83"/>
      <c r="BA38" s="84"/>
      <c r="BB38" s="80"/>
      <c r="BC38" s="81"/>
      <c r="BD38" s="12"/>
      <c r="BE38" s="28"/>
      <c r="BF38" s="33" t="str">
        <f t="shared" si="0"/>
        <v>0</v>
      </c>
      <c r="BG38" s="33" t="s">
        <v>14</v>
      </c>
      <c r="BH38" s="33" t="str">
        <f t="shared" si="1"/>
        <v>0</v>
      </c>
      <c r="BI38" s="28"/>
      <c r="BJ38" s="28"/>
      <c r="BK38" s="28"/>
      <c r="BL38" s="28"/>
      <c r="BM38" s="39" t="str">
        <f>$L$21</f>
        <v>SV Menden</v>
      </c>
      <c r="BN38" s="37">
        <f>COUNT($AZ$29,$AZ$33,$AW$38,$AW$40,$AZ$43,$AW$45)</f>
        <v>0</v>
      </c>
      <c r="BO38" s="37">
        <f>SUM($BH$29+$BH$33+$BF$38+$BF$40+$BH$43+$BF$45)</f>
        <v>0</v>
      </c>
      <c r="BP38" s="37">
        <f>SUM($AZ$29+$AZ$33+$AW$38+$AW$40+$AZ$43+$AW$45)</f>
        <v>0</v>
      </c>
      <c r="BQ38" s="38" t="s">
        <v>14</v>
      </c>
      <c r="BR38" s="37">
        <f>SUM($AW$29+$AW$33+$AZ$38+$AZ$40+$AW$43+$AZ$45)</f>
        <v>0</v>
      </c>
      <c r="BS38" s="37">
        <f t="shared" si="3"/>
        <v>0</v>
      </c>
      <c r="BT38" s="28"/>
      <c r="BU38" s="28"/>
      <c r="BV38" s="31"/>
      <c r="BW38" s="31"/>
      <c r="BX38" s="31"/>
      <c r="BY38" s="31"/>
      <c r="BZ38" s="31"/>
      <c r="CA38" s="31"/>
      <c r="CB38" s="31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</row>
    <row r="39" spans="1:96" s="15" customFormat="1" ht="18" customHeight="1">
      <c r="A39" s="3"/>
      <c r="B39" s="102">
        <v>13</v>
      </c>
      <c r="C39" s="85"/>
      <c r="D39" s="85"/>
      <c r="E39" s="85"/>
      <c r="F39" s="85"/>
      <c r="G39" s="85"/>
      <c r="H39" s="85"/>
      <c r="I39" s="85"/>
      <c r="J39" s="86">
        <f t="shared" si="2"/>
        <v>0.6812499999999996</v>
      </c>
      <c r="K39" s="86"/>
      <c r="L39" s="86"/>
      <c r="M39" s="86"/>
      <c r="N39" s="87"/>
      <c r="O39" s="100" t="str">
        <f>L16</f>
        <v>TuS Winterscheid</v>
      </c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11" t="s">
        <v>15</v>
      </c>
      <c r="AF39" s="98" t="str">
        <f>L19</f>
        <v>TuS Birk</v>
      </c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9"/>
      <c r="AW39" s="88"/>
      <c r="AX39" s="89"/>
      <c r="AY39" s="11" t="s">
        <v>14</v>
      </c>
      <c r="AZ39" s="89"/>
      <c r="BA39" s="91"/>
      <c r="BB39" s="88"/>
      <c r="BC39" s="97"/>
      <c r="BD39" s="12"/>
      <c r="BE39" s="28"/>
      <c r="BF39" s="33" t="str">
        <f t="shared" si="0"/>
        <v>0</v>
      </c>
      <c r="BG39" s="33" t="s">
        <v>14</v>
      </c>
      <c r="BH39" s="33" t="str">
        <f t="shared" si="1"/>
        <v>0</v>
      </c>
      <c r="BI39" s="28"/>
      <c r="BJ39" s="19"/>
      <c r="BK39" s="19"/>
      <c r="BL39" s="19"/>
      <c r="BM39" s="39" t="str">
        <f>$L$22</f>
        <v>FC Hennef 05</v>
      </c>
      <c r="BN39" s="37">
        <f>COUNT($AW$30,$AZ$34,$AW$37,$AZ$40,$AZ$44,$AW$46)</f>
        <v>0</v>
      </c>
      <c r="BO39" s="37">
        <f>SUM($BF$30+$BH$34+$BF$37+$BH$40+$BH$44+$BF$46)</f>
        <v>0</v>
      </c>
      <c r="BP39" s="37">
        <f>SUM($AW$30+$AZ$34+$AW$37+$AZ$40+$AZ$44+$AW$46)</f>
        <v>0</v>
      </c>
      <c r="BQ39" s="38" t="s">
        <v>14</v>
      </c>
      <c r="BR39" s="37">
        <f>SUM($AZ$30+$AW$34+$AZ$37+$AW$40+$AW$44+$AZ$46)</f>
        <v>0</v>
      </c>
      <c r="BS39" s="37">
        <f t="shared" si="3"/>
        <v>0</v>
      </c>
      <c r="BT39" s="28"/>
      <c r="BU39" s="28"/>
      <c r="BV39" s="31"/>
      <c r="BW39" s="31"/>
      <c r="BX39" s="31"/>
      <c r="BY39" s="31"/>
      <c r="BZ39" s="31"/>
      <c r="CA39" s="31"/>
      <c r="CB39" s="31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</row>
    <row r="40" spans="1:96" s="15" customFormat="1" ht="18" customHeight="1">
      <c r="A40" s="3"/>
      <c r="B40" s="103">
        <v>14</v>
      </c>
      <c r="C40" s="79"/>
      <c r="D40" s="79"/>
      <c r="E40" s="79"/>
      <c r="F40" s="79"/>
      <c r="G40" s="79"/>
      <c r="H40" s="79"/>
      <c r="I40" s="79"/>
      <c r="J40" s="94">
        <f t="shared" si="2"/>
        <v>0.6902777777777773</v>
      </c>
      <c r="K40" s="94"/>
      <c r="L40" s="94"/>
      <c r="M40" s="94"/>
      <c r="N40" s="95"/>
      <c r="O40" s="96" t="str">
        <f>L21</f>
        <v>SV Menden</v>
      </c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6" t="s">
        <v>15</v>
      </c>
      <c r="AF40" s="92" t="str">
        <f>L22</f>
        <v>FC Hennef 05</v>
      </c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3"/>
      <c r="AW40" s="65"/>
      <c r="AX40" s="66"/>
      <c r="AY40" s="6" t="s">
        <v>14</v>
      </c>
      <c r="AZ40" s="66"/>
      <c r="BA40" s="90"/>
      <c r="BB40" s="65"/>
      <c r="BC40" s="78"/>
      <c r="BD40" s="12"/>
      <c r="BE40" s="28"/>
      <c r="BF40" s="33" t="str">
        <f t="shared" si="0"/>
        <v>0</v>
      </c>
      <c r="BG40" s="33" t="s">
        <v>14</v>
      </c>
      <c r="BH40" s="33" t="str">
        <f t="shared" si="1"/>
        <v>0</v>
      </c>
      <c r="BI40" s="28"/>
      <c r="BJ40" s="28"/>
      <c r="BK40" s="35"/>
      <c r="BL40" s="35"/>
      <c r="BM40" s="39"/>
      <c r="BN40" s="37"/>
      <c r="BO40" s="37"/>
      <c r="BP40" s="38"/>
      <c r="BQ40" s="37"/>
      <c r="BR40" s="37"/>
      <c r="BS40" s="37"/>
      <c r="BT40" s="28"/>
      <c r="BU40" s="28"/>
      <c r="BV40" s="31"/>
      <c r="BW40" s="31"/>
      <c r="BX40" s="31"/>
      <c r="BY40" s="31"/>
      <c r="BZ40" s="31"/>
      <c r="CA40" s="31"/>
      <c r="CB40" s="31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</row>
    <row r="41" spans="1:96" s="15" customFormat="1" ht="18" customHeight="1" thickBot="1">
      <c r="A41" s="3"/>
      <c r="B41" s="70">
        <v>15</v>
      </c>
      <c r="C41" s="71"/>
      <c r="D41" s="71"/>
      <c r="E41" s="71"/>
      <c r="F41" s="71"/>
      <c r="G41" s="71"/>
      <c r="H41" s="71"/>
      <c r="I41" s="71"/>
      <c r="J41" s="72">
        <f t="shared" si="2"/>
        <v>0.6993055555555551</v>
      </c>
      <c r="K41" s="72"/>
      <c r="L41" s="72"/>
      <c r="M41" s="72"/>
      <c r="N41" s="73"/>
      <c r="O41" s="82" t="str">
        <f aca="true" t="shared" si="4" ref="O41:O46">L17</f>
        <v>Bröltaler SC</v>
      </c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43" t="s">
        <v>15</v>
      </c>
      <c r="AF41" s="76" t="str">
        <f>L20</f>
        <v>Siegburger TV</v>
      </c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7"/>
      <c r="AW41" s="80"/>
      <c r="AX41" s="83"/>
      <c r="AY41" s="43" t="s">
        <v>14</v>
      </c>
      <c r="AZ41" s="83"/>
      <c r="BA41" s="84"/>
      <c r="BB41" s="80"/>
      <c r="BC41" s="81"/>
      <c r="BD41" s="12"/>
      <c r="BE41" s="28"/>
      <c r="BF41" s="33" t="str">
        <f t="shared" si="0"/>
        <v>0</v>
      </c>
      <c r="BG41" s="33" t="s">
        <v>14</v>
      </c>
      <c r="BH41" s="33" t="str">
        <f t="shared" si="1"/>
        <v>0</v>
      </c>
      <c r="BI41" s="28"/>
      <c r="BJ41" s="28"/>
      <c r="BK41" s="35"/>
      <c r="BL41" s="35"/>
      <c r="BM41" s="39"/>
      <c r="BN41" s="37"/>
      <c r="BO41" s="37"/>
      <c r="BP41" s="38"/>
      <c r="BQ41" s="37"/>
      <c r="BR41" s="37"/>
      <c r="BS41" s="37"/>
      <c r="BT41" s="28"/>
      <c r="BU41" s="28"/>
      <c r="BV41" s="31"/>
      <c r="BW41" s="31"/>
      <c r="BX41" s="31"/>
      <c r="BY41" s="31"/>
      <c r="BZ41" s="31"/>
      <c r="CA41" s="31"/>
      <c r="CB41" s="31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</row>
    <row r="42" spans="1:96" s="15" customFormat="1" ht="18" customHeight="1">
      <c r="A42" s="3"/>
      <c r="B42" s="102">
        <v>16</v>
      </c>
      <c r="C42" s="85"/>
      <c r="D42" s="85"/>
      <c r="E42" s="85"/>
      <c r="F42" s="85"/>
      <c r="G42" s="85"/>
      <c r="H42" s="85"/>
      <c r="I42" s="85"/>
      <c r="J42" s="86">
        <f t="shared" si="2"/>
        <v>0.7083333333333328</v>
      </c>
      <c r="K42" s="86"/>
      <c r="L42" s="86"/>
      <c r="M42" s="86"/>
      <c r="N42" s="87"/>
      <c r="O42" s="100" t="str">
        <f t="shared" si="4"/>
        <v>RW Kriegsdorf</v>
      </c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11" t="s">
        <v>15</v>
      </c>
      <c r="AF42" s="98" t="str">
        <f>L16</f>
        <v>TuS Winterscheid</v>
      </c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9"/>
      <c r="AW42" s="88"/>
      <c r="AX42" s="89"/>
      <c r="AY42" s="11" t="s">
        <v>14</v>
      </c>
      <c r="AZ42" s="89"/>
      <c r="BA42" s="91"/>
      <c r="BB42" s="88"/>
      <c r="BC42" s="97"/>
      <c r="BD42" s="12"/>
      <c r="BE42" s="28"/>
      <c r="BF42" s="33" t="str">
        <f t="shared" si="0"/>
        <v>0</v>
      </c>
      <c r="BG42" s="33" t="s">
        <v>14</v>
      </c>
      <c r="BH42" s="33" t="str">
        <f t="shared" si="1"/>
        <v>0</v>
      </c>
      <c r="BI42" s="28"/>
      <c r="BJ42" s="28"/>
      <c r="BK42" s="35"/>
      <c r="BL42" s="35"/>
      <c r="BM42" s="36"/>
      <c r="BN42" s="37"/>
      <c r="BO42" s="37"/>
      <c r="BP42" s="38"/>
      <c r="BQ42" s="37"/>
      <c r="BR42" s="37"/>
      <c r="BS42" s="37"/>
      <c r="BT42" s="28"/>
      <c r="BU42" s="28"/>
      <c r="BV42" s="31"/>
      <c r="BW42" s="31"/>
      <c r="BX42" s="31"/>
      <c r="BY42" s="31"/>
      <c r="BZ42" s="31"/>
      <c r="CA42" s="31"/>
      <c r="CB42" s="31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</row>
    <row r="43" spans="1:96" s="15" customFormat="1" ht="18" customHeight="1">
      <c r="A43" s="3"/>
      <c r="B43" s="103">
        <v>17</v>
      </c>
      <c r="C43" s="79"/>
      <c r="D43" s="79"/>
      <c r="E43" s="79"/>
      <c r="F43" s="79"/>
      <c r="G43" s="79"/>
      <c r="H43" s="79"/>
      <c r="I43" s="79"/>
      <c r="J43" s="94">
        <f t="shared" si="2"/>
        <v>0.7173611111111106</v>
      </c>
      <c r="K43" s="94"/>
      <c r="L43" s="94"/>
      <c r="M43" s="94"/>
      <c r="N43" s="95"/>
      <c r="O43" s="96" t="str">
        <f t="shared" si="4"/>
        <v>TuS Birk</v>
      </c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6" t="s">
        <v>15</v>
      </c>
      <c r="AF43" s="92" t="str">
        <f>L21</f>
        <v>SV Menden</v>
      </c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3"/>
      <c r="AW43" s="65"/>
      <c r="AX43" s="66"/>
      <c r="AY43" s="6" t="s">
        <v>14</v>
      </c>
      <c r="AZ43" s="66"/>
      <c r="BA43" s="90"/>
      <c r="BB43" s="65"/>
      <c r="BC43" s="78"/>
      <c r="BD43" s="12"/>
      <c r="BE43" s="28"/>
      <c r="BF43" s="33" t="str">
        <f t="shared" si="0"/>
        <v>0</v>
      </c>
      <c r="BG43" s="33" t="s">
        <v>14</v>
      </c>
      <c r="BH43" s="33" t="str">
        <f t="shared" si="1"/>
        <v>0</v>
      </c>
      <c r="BI43" s="28"/>
      <c r="BJ43" s="28"/>
      <c r="BK43" s="35"/>
      <c r="BL43" s="35"/>
      <c r="BM43" s="39"/>
      <c r="BN43" s="37"/>
      <c r="BO43" s="37"/>
      <c r="BP43" s="38"/>
      <c r="BQ43" s="37"/>
      <c r="BR43" s="37"/>
      <c r="BS43" s="37"/>
      <c r="BT43" s="28"/>
      <c r="BU43" s="28"/>
      <c r="BV43" s="31"/>
      <c r="BW43" s="31"/>
      <c r="BX43" s="31"/>
      <c r="BY43" s="31"/>
      <c r="BZ43" s="31"/>
      <c r="CA43" s="31"/>
      <c r="CB43" s="31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</row>
    <row r="44" spans="1:96" s="15" customFormat="1" ht="18" customHeight="1" thickBot="1">
      <c r="A44" s="3"/>
      <c r="B44" s="70">
        <v>18</v>
      </c>
      <c r="C44" s="71"/>
      <c r="D44" s="71"/>
      <c r="E44" s="71"/>
      <c r="F44" s="71"/>
      <c r="G44" s="71"/>
      <c r="H44" s="71"/>
      <c r="I44" s="71"/>
      <c r="J44" s="72">
        <f t="shared" si="2"/>
        <v>0.7263888888888883</v>
      </c>
      <c r="K44" s="72"/>
      <c r="L44" s="72"/>
      <c r="M44" s="72"/>
      <c r="N44" s="73"/>
      <c r="O44" s="82" t="str">
        <f t="shared" si="4"/>
        <v>Siegburger TV</v>
      </c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43" t="s">
        <v>15</v>
      </c>
      <c r="AF44" s="76" t="str">
        <f>L22</f>
        <v>FC Hennef 05</v>
      </c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7"/>
      <c r="AW44" s="80"/>
      <c r="AX44" s="83"/>
      <c r="AY44" s="43" t="s">
        <v>14</v>
      </c>
      <c r="AZ44" s="83"/>
      <c r="BA44" s="84"/>
      <c r="BB44" s="80"/>
      <c r="BC44" s="81"/>
      <c r="BD44" s="12"/>
      <c r="BE44" s="28"/>
      <c r="BF44" s="33" t="str">
        <f t="shared" si="0"/>
        <v>0</v>
      </c>
      <c r="BG44" s="33" t="s">
        <v>14</v>
      </c>
      <c r="BH44" s="33" t="str">
        <f t="shared" si="1"/>
        <v>0</v>
      </c>
      <c r="BI44" s="28"/>
      <c r="BJ44" s="28"/>
      <c r="BK44" s="35"/>
      <c r="BL44" s="35"/>
      <c r="BM44" s="39"/>
      <c r="BN44" s="37"/>
      <c r="BO44" s="37"/>
      <c r="BP44" s="38"/>
      <c r="BQ44" s="37"/>
      <c r="BR44" s="37"/>
      <c r="BS44" s="37"/>
      <c r="BT44" s="28"/>
      <c r="BU44" s="28"/>
      <c r="BV44" s="31"/>
      <c r="BW44" s="31"/>
      <c r="BX44" s="31"/>
      <c r="BY44" s="31"/>
      <c r="BZ44" s="31"/>
      <c r="CA44" s="31"/>
      <c r="CB44" s="31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</row>
    <row r="45" spans="1:96" s="15" customFormat="1" ht="18" customHeight="1">
      <c r="A45" s="3"/>
      <c r="B45" s="102">
        <v>19</v>
      </c>
      <c r="C45" s="85"/>
      <c r="D45" s="85"/>
      <c r="E45" s="85"/>
      <c r="F45" s="85"/>
      <c r="G45" s="85"/>
      <c r="H45" s="85"/>
      <c r="I45" s="85"/>
      <c r="J45" s="86">
        <f t="shared" si="2"/>
        <v>0.735416666666666</v>
      </c>
      <c r="K45" s="86"/>
      <c r="L45" s="86"/>
      <c r="M45" s="86"/>
      <c r="N45" s="87"/>
      <c r="O45" s="100" t="str">
        <f t="shared" si="4"/>
        <v>SV Menden</v>
      </c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11" t="s">
        <v>15</v>
      </c>
      <c r="AF45" s="98" t="str">
        <f>L18</f>
        <v>RW Kriegsdorf</v>
      </c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9"/>
      <c r="AW45" s="88"/>
      <c r="AX45" s="89"/>
      <c r="AY45" s="11" t="s">
        <v>14</v>
      </c>
      <c r="AZ45" s="89"/>
      <c r="BA45" s="91"/>
      <c r="BB45" s="88"/>
      <c r="BC45" s="97"/>
      <c r="BD45" s="12"/>
      <c r="BE45" s="28"/>
      <c r="BF45" s="33" t="str">
        <f t="shared" si="0"/>
        <v>0</v>
      </c>
      <c r="BG45" s="33" t="s">
        <v>14</v>
      </c>
      <c r="BH45" s="33" t="str">
        <f t="shared" si="1"/>
        <v>0</v>
      </c>
      <c r="BI45" s="28"/>
      <c r="BJ45" s="28"/>
      <c r="BK45" s="28"/>
      <c r="BL45" s="28"/>
      <c r="BM45" s="39"/>
      <c r="BN45" s="37"/>
      <c r="BO45" s="37"/>
      <c r="BP45" s="38"/>
      <c r="BQ45" s="37"/>
      <c r="BR45" s="37"/>
      <c r="BS45" s="28"/>
      <c r="BT45" s="28"/>
      <c r="BU45" s="28"/>
      <c r="BV45" s="31"/>
      <c r="BW45" s="31"/>
      <c r="BX45" s="31"/>
      <c r="BY45" s="31"/>
      <c r="BZ45" s="31"/>
      <c r="CA45" s="31"/>
      <c r="CB45" s="31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</row>
    <row r="46" spans="1:96" s="15" customFormat="1" ht="18" customHeight="1">
      <c r="A46" s="3"/>
      <c r="B46" s="103">
        <v>20</v>
      </c>
      <c r="C46" s="79"/>
      <c r="D46" s="79"/>
      <c r="E46" s="79"/>
      <c r="F46" s="79"/>
      <c r="G46" s="79"/>
      <c r="H46" s="79"/>
      <c r="I46" s="79"/>
      <c r="J46" s="94">
        <f t="shared" si="2"/>
        <v>0.7444444444444438</v>
      </c>
      <c r="K46" s="94"/>
      <c r="L46" s="94"/>
      <c r="M46" s="94"/>
      <c r="N46" s="95"/>
      <c r="O46" s="96" t="str">
        <f t="shared" si="4"/>
        <v>FC Hennef 05</v>
      </c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6" t="s">
        <v>15</v>
      </c>
      <c r="AF46" s="92" t="str">
        <f>L17</f>
        <v>Bröltaler SC</v>
      </c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3"/>
      <c r="AW46" s="65"/>
      <c r="AX46" s="66"/>
      <c r="AY46" s="6" t="s">
        <v>14</v>
      </c>
      <c r="AZ46" s="66"/>
      <c r="BA46" s="90"/>
      <c r="BB46" s="65"/>
      <c r="BC46" s="78"/>
      <c r="BD46" s="12"/>
      <c r="BE46" s="28"/>
      <c r="BF46" s="33" t="str">
        <f>IF(ISBLANK(AW46),"0",IF(AW46&gt;AZ46,3,IF(AW46=AZ46,1,0)))</f>
        <v>0</v>
      </c>
      <c r="BG46" s="33" t="s">
        <v>14</v>
      </c>
      <c r="BH46" s="33" t="str">
        <f>IF(ISBLANK(AZ46),"0",IF(AZ46&gt;AW46,3,IF(AZ46=AW46,1,0)))</f>
        <v>0</v>
      </c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31"/>
      <c r="BW46" s="31"/>
      <c r="BX46" s="31"/>
      <c r="BY46" s="31"/>
      <c r="BZ46" s="31"/>
      <c r="CA46" s="31"/>
      <c r="CB46" s="31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</row>
    <row r="47" spans="1:96" s="15" customFormat="1" ht="18" customHeight="1" thickBot="1">
      <c r="A47" s="3"/>
      <c r="B47" s="70">
        <v>21</v>
      </c>
      <c r="C47" s="71"/>
      <c r="D47" s="71"/>
      <c r="E47" s="71"/>
      <c r="F47" s="71"/>
      <c r="G47" s="71"/>
      <c r="H47" s="71"/>
      <c r="I47" s="71"/>
      <c r="J47" s="72">
        <f t="shared" si="2"/>
        <v>0.7534722222222215</v>
      </c>
      <c r="K47" s="72"/>
      <c r="L47" s="72"/>
      <c r="M47" s="72"/>
      <c r="N47" s="73"/>
      <c r="O47" s="82" t="str">
        <f>L19</f>
        <v>TuS Birk</v>
      </c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43" t="s">
        <v>15</v>
      </c>
      <c r="AF47" s="76" t="str">
        <f>L20</f>
        <v>Siegburger TV</v>
      </c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7"/>
      <c r="AW47" s="80"/>
      <c r="AX47" s="83"/>
      <c r="AY47" s="43" t="s">
        <v>14</v>
      </c>
      <c r="AZ47" s="83"/>
      <c r="BA47" s="84"/>
      <c r="BB47" s="80"/>
      <c r="BC47" s="81"/>
      <c r="BD47" s="12"/>
      <c r="BE47" s="28"/>
      <c r="BF47" s="33" t="str">
        <f>IF(ISBLANK(AW47),"0",IF(AW47&gt;AZ47,3,IF(AW47=AZ47,1,0)))</f>
        <v>0</v>
      </c>
      <c r="BG47" s="33" t="s">
        <v>14</v>
      </c>
      <c r="BH47" s="33" t="str">
        <f>IF(ISBLANK(AZ47),"0",IF(AZ47&gt;AW47,3,IF(AZ47=AW47,1,0)))</f>
        <v>0</v>
      </c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31"/>
      <c r="BW47" s="31"/>
      <c r="BX47" s="31"/>
      <c r="BY47" s="31"/>
      <c r="BZ47" s="31"/>
      <c r="CA47" s="31"/>
      <c r="CB47" s="31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</row>
    <row r="48" spans="1:96" s="14" customFormat="1" ht="6.75" customHeight="1">
      <c r="A48"/>
      <c r="B48" s="47"/>
      <c r="C48" s="47"/>
      <c r="D48" s="47"/>
      <c r="E48" s="47"/>
      <c r="F48" s="47"/>
      <c r="G48" s="47"/>
      <c r="H48" s="47"/>
      <c r="I48" s="47"/>
      <c r="J48" s="48"/>
      <c r="K48" s="48"/>
      <c r="L48" s="48"/>
      <c r="M48" s="48"/>
      <c r="N48" s="48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6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6"/>
      <c r="AX48" s="46"/>
      <c r="AY48" s="46"/>
      <c r="AZ48" s="46"/>
      <c r="BA48" s="46"/>
      <c r="BB48" s="46"/>
      <c r="BC48" s="46"/>
      <c r="BD48" s="13"/>
      <c r="BE48" s="19"/>
      <c r="BF48" s="33"/>
      <c r="BG48" s="33"/>
      <c r="BH48" s="33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20"/>
      <c r="BW48" s="20"/>
      <c r="BX48" s="20"/>
      <c r="BY48" s="20"/>
      <c r="BZ48" s="20"/>
      <c r="CA48" s="20"/>
      <c r="CB48" s="20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</row>
    <row r="49" spans="1:96" s="14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 s="16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20"/>
      <c r="BW49" s="20"/>
      <c r="BX49" s="20"/>
      <c r="BY49" s="20"/>
      <c r="BZ49" s="20"/>
      <c r="CA49" s="20"/>
      <c r="CB49" s="20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</row>
    <row r="50" spans="1:96" s="14" customFormat="1" ht="12.75">
      <c r="A50"/>
      <c r="B50" s="1" t="s">
        <v>28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20"/>
      <c r="BW50" s="20"/>
      <c r="BX50" s="20"/>
      <c r="BY50" s="20"/>
      <c r="BZ50" s="20"/>
      <c r="CA50" s="20"/>
      <c r="CB50" s="20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</row>
    <row r="51" spans="1:96" s="14" customFormat="1" ht="6" customHeight="1" thickBo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20"/>
      <c r="BW51" s="20"/>
      <c r="BX51" s="20"/>
      <c r="BY51" s="20"/>
      <c r="BZ51" s="20"/>
      <c r="CA51" s="20"/>
      <c r="CB51" s="20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</row>
    <row r="52" spans="9:96" s="7" customFormat="1" ht="13.5" customHeight="1" thickBot="1">
      <c r="I52" s="67" t="s">
        <v>25</v>
      </c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7" t="s">
        <v>26</v>
      </c>
      <c r="AL52" s="63"/>
      <c r="AM52" s="64"/>
      <c r="AN52" s="63" t="s">
        <v>17</v>
      </c>
      <c r="AO52" s="63"/>
      <c r="AP52" s="64"/>
      <c r="AQ52" s="67" t="s">
        <v>18</v>
      </c>
      <c r="AR52" s="63"/>
      <c r="AS52" s="63"/>
      <c r="AT52" s="63"/>
      <c r="AU52" s="64"/>
      <c r="AV52" s="67" t="s">
        <v>19</v>
      </c>
      <c r="AW52" s="63"/>
      <c r="AX52" s="64"/>
      <c r="AY52"/>
      <c r="AZ52"/>
      <c r="BA52"/>
      <c r="BB52"/>
      <c r="BC52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1"/>
      <c r="BW52" s="41"/>
      <c r="BX52" s="41"/>
      <c r="BY52" s="41"/>
      <c r="BZ52" s="41"/>
      <c r="CA52" s="41"/>
      <c r="CB52" s="41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</row>
    <row r="53" spans="1:96" s="14" customFormat="1" ht="12.75">
      <c r="A53"/>
      <c r="I53" s="145" t="s">
        <v>6</v>
      </c>
      <c r="J53" s="146"/>
      <c r="K53" s="142" t="str">
        <f aca="true" t="shared" si="5" ref="K53:K59">BM33</f>
        <v>TuS Winterscheid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37">
        <f aca="true" t="shared" si="6" ref="AK53:AK59">BN33</f>
        <v>0</v>
      </c>
      <c r="AL53" s="137"/>
      <c r="AM53" s="137"/>
      <c r="AN53" s="137">
        <f>BO33</f>
        <v>0</v>
      </c>
      <c r="AO53" s="137"/>
      <c r="AP53" s="148"/>
      <c r="AQ53" s="74">
        <f>BP33</f>
        <v>0</v>
      </c>
      <c r="AR53" s="75"/>
      <c r="AS53" s="50" t="s">
        <v>14</v>
      </c>
      <c r="AT53" s="75">
        <f>BR33</f>
        <v>0</v>
      </c>
      <c r="AU53" s="153"/>
      <c r="AV53" s="162">
        <f>BS33</f>
        <v>0</v>
      </c>
      <c r="AW53" s="163"/>
      <c r="AX53" s="164"/>
      <c r="AY53"/>
      <c r="AZ53"/>
      <c r="BA53"/>
      <c r="BB53"/>
      <c r="BC53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20"/>
      <c r="BW53" s="20"/>
      <c r="BX53" s="20"/>
      <c r="BY53" s="20"/>
      <c r="BZ53" s="20"/>
      <c r="CA53" s="20"/>
      <c r="CB53" s="20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</row>
    <row r="54" spans="1:96" s="14" customFormat="1" ht="12.75">
      <c r="A54"/>
      <c r="I54" s="68" t="s">
        <v>7</v>
      </c>
      <c r="J54" s="69"/>
      <c r="K54" s="143" t="str">
        <f t="shared" si="5"/>
        <v>Bröltaler SC</v>
      </c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36">
        <f t="shared" si="6"/>
        <v>0</v>
      </c>
      <c r="AL54" s="136"/>
      <c r="AM54" s="136"/>
      <c r="AN54" s="136">
        <f aca="true" t="shared" si="7" ref="AN54:AN59">BO34</f>
        <v>0</v>
      </c>
      <c r="AO54" s="136"/>
      <c r="AP54" s="149"/>
      <c r="AQ54" s="138">
        <f aca="true" t="shared" si="8" ref="AQ54:AQ59">BP34</f>
        <v>0</v>
      </c>
      <c r="AR54" s="139"/>
      <c r="AS54" s="8" t="s">
        <v>14</v>
      </c>
      <c r="AT54" s="139">
        <f aca="true" t="shared" si="9" ref="AT54:AT59">BR34</f>
        <v>0</v>
      </c>
      <c r="AU54" s="154"/>
      <c r="AV54" s="156">
        <f aca="true" t="shared" si="10" ref="AV54:AV59">BS34</f>
        <v>0</v>
      </c>
      <c r="AW54" s="157"/>
      <c r="AX54" s="158"/>
      <c r="AY54"/>
      <c r="AZ54"/>
      <c r="BA54"/>
      <c r="BB54"/>
      <c r="BC54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20"/>
      <c r="BW54" s="20"/>
      <c r="BX54" s="20"/>
      <c r="BY54" s="20"/>
      <c r="BZ54" s="20"/>
      <c r="CA54" s="20"/>
      <c r="CB54" s="20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</row>
    <row r="55" spans="1:96" s="14" customFormat="1" ht="12.75">
      <c r="A55"/>
      <c r="I55" s="68" t="s">
        <v>8</v>
      </c>
      <c r="J55" s="69"/>
      <c r="K55" s="143" t="str">
        <f t="shared" si="5"/>
        <v>RW Kriegsdorf</v>
      </c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36">
        <f t="shared" si="6"/>
        <v>0</v>
      </c>
      <c r="AL55" s="136"/>
      <c r="AM55" s="136"/>
      <c r="AN55" s="136">
        <f t="shared" si="7"/>
        <v>0</v>
      </c>
      <c r="AO55" s="136"/>
      <c r="AP55" s="149"/>
      <c r="AQ55" s="138">
        <f t="shared" si="8"/>
        <v>0</v>
      </c>
      <c r="AR55" s="139"/>
      <c r="AS55" s="8" t="s">
        <v>14</v>
      </c>
      <c r="AT55" s="139">
        <f t="shared" si="9"/>
        <v>0</v>
      </c>
      <c r="AU55" s="154"/>
      <c r="AV55" s="156">
        <f t="shared" si="10"/>
        <v>0</v>
      </c>
      <c r="AW55" s="157"/>
      <c r="AX55" s="158"/>
      <c r="AY55"/>
      <c r="AZ55"/>
      <c r="BA55"/>
      <c r="BB55"/>
      <c r="BC55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20"/>
      <c r="BW55" s="20"/>
      <c r="BX55" s="20"/>
      <c r="BY55" s="20"/>
      <c r="BZ55" s="20"/>
      <c r="CA55" s="20"/>
      <c r="CB55" s="20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</row>
    <row r="56" spans="1:96" s="14" customFormat="1" ht="12.75">
      <c r="A56"/>
      <c r="I56" s="68" t="s">
        <v>9</v>
      </c>
      <c r="J56" s="69"/>
      <c r="K56" s="143" t="str">
        <f t="shared" si="5"/>
        <v>TuS Birk</v>
      </c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36">
        <f t="shared" si="6"/>
        <v>0</v>
      </c>
      <c r="AL56" s="136"/>
      <c r="AM56" s="136"/>
      <c r="AN56" s="136">
        <f t="shared" si="7"/>
        <v>0</v>
      </c>
      <c r="AO56" s="136"/>
      <c r="AP56" s="149"/>
      <c r="AQ56" s="138">
        <f t="shared" si="8"/>
        <v>0</v>
      </c>
      <c r="AR56" s="139"/>
      <c r="AS56" s="8" t="s">
        <v>14</v>
      </c>
      <c r="AT56" s="139">
        <f t="shared" si="9"/>
        <v>0</v>
      </c>
      <c r="AU56" s="154"/>
      <c r="AV56" s="156">
        <f t="shared" si="10"/>
        <v>0</v>
      </c>
      <c r="AW56" s="157"/>
      <c r="AX56" s="158"/>
      <c r="AY56"/>
      <c r="AZ56"/>
      <c r="BA56"/>
      <c r="BB56"/>
      <c r="BC56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20"/>
      <c r="BW56" s="20"/>
      <c r="BX56" s="20"/>
      <c r="BY56" s="20"/>
      <c r="BZ56" s="20"/>
      <c r="CA56" s="20"/>
      <c r="CB56" s="20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</row>
    <row r="57" spans="1:96" s="14" customFormat="1" ht="12.75">
      <c r="A57"/>
      <c r="I57" s="68" t="s">
        <v>10</v>
      </c>
      <c r="J57" s="69"/>
      <c r="K57" s="143" t="str">
        <f t="shared" si="5"/>
        <v>Siegburger TV</v>
      </c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36">
        <f t="shared" si="6"/>
        <v>0</v>
      </c>
      <c r="AL57" s="136"/>
      <c r="AM57" s="136"/>
      <c r="AN57" s="136">
        <f t="shared" si="7"/>
        <v>0</v>
      </c>
      <c r="AO57" s="136"/>
      <c r="AP57" s="149"/>
      <c r="AQ57" s="138">
        <f t="shared" si="8"/>
        <v>0</v>
      </c>
      <c r="AR57" s="139"/>
      <c r="AS57" s="8" t="s">
        <v>14</v>
      </c>
      <c r="AT57" s="139">
        <f t="shared" si="9"/>
        <v>0</v>
      </c>
      <c r="AU57" s="154"/>
      <c r="AV57" s="156">
        <f t="shared" si="10"/>
        <v>0</v>
      </c>
      <c r="AW57" s="157"/>
      <c r="AX57" s="158"/>
      <c r="AY57"/>
      <c r="AZ57"/>
      <c r="BA57"/>
      <c r="BB57"/>
      <c r="BC57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20"/>
      <c r="BW57" s="20"/>
      <c r="BX57" s="20"/>
      <c r="BY57" s="20"/>
      <c r="BZ57" s="20"/>
      <c r="CA57" s="20"/>
      <c r="CB57" s="20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</row>
    <row r="58" spans="1:96" s="14" customFormat="1" ht="12.75">
      <c r="A58"/>
      <c r="I58" s="68" t="s">
        <v>23</v>
      </c>
      <c r="J58" s="69"/>
      <c r="K58" s="143" t="str">
        <f t="shared" si="5"/>
        <v>SV Menden</v>
      </c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36">
        <f t="shared" si="6"/>
        <v>0</v>
      </c>
      <c r="AL58" s="136"/>
      <c r="AM58" s="136"/>
      <c r="AN58" s="136">
        <f t="shared" si="7"/>
        <v>0</v>
      </c>
      <c r="AO58" s="136"/>
      <c r="AP58" s="149"/>
      <c r="AQ58" s="138">
        <f t="shared" si="8"/>
        <v>0</v>
      </c>
      <c r="AR58" s="139"/>
      <c r="AS58" s="8" t="s">
        <v>14</v>
      </c>
      <c r="AT58" s="139">
        <f t="shared" si="9"/>
        <v>0</v>
      </c>
      <c r="AU58" s="154"/>
      <c r="AV58" s="156">
        <f t="shared" si="10"/>
        <v>0</v>
      </c>
      <c r="AW58" s="157"/>
      <c r="AX58" s="158"/>
      <c r="AY58"/>
      <c r="AZ58"/>
      <c r="BA58"/>
      <c r="BB58"/>
      <c r="BC58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20"/>
      <c r="BW58" s="20"/>
      <c r="BX58" s="20"/>
      <c r="BY58" s="20"/>
      <c r="BZ58" s="20"/>
      <c r="CA58" s="20"/>
      <c r="CB58" s="20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</row>
    <row r="59" spans="1:96" s="14" customFormat="1" ht="13.5" thickBot="1">
      <c r="A59"/>
      <c r="I59" s="140" t="s">
        <v>24</v>
      </c>
      <c r="J59" s="141"/>
      <c r="K59" s="144" t="str">
        <f t="shared" si="5"/>
        <v>FC Hennef 05</v>
      </c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7">
        <f t="shared" si="6"/>
        <v>0</v>
      </c>
      <c r="AL59" s="147"/>
      <c r="AM59" s="147"/>
      <c r="AN59" s="147">
        <f t="shared" si="7"/>
        <v>0</v>
      </c>
      <c r="AO59" s="147"/>
      <c r="AP59" s="150"/>
      <c r="AQ59" s="151">
        <f t="shared" si="8"/>
        <v>0</v>
      </c>
      <c r="AR59" s="152"/>
      <c r="AS59" s="9" t="s">
        <v>14</v>
      </c>
      <c r="AT59" s="152">
        <f t="shared" si="9"/>
        <v>0</v>
      </c>
      <c r="AU59" s="155"/>
      <c r="AV59" s="159">
        <f t="shared" si="10"/>
        <v>0</v>
      </c>
      <c r="AW59" s="160"/>
      <c r="AX59" s="161"/>
      <c r="AY59"/>
      <c r="AZ59"/>
      <c r="BA59"/>
      <c r="BB59"/>
      <c r="BC59"/>
      <c r="BD59" s="16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20"/>
      <c r="BW59" s="20"/>
      <c r="BX59" s="20"/>
      <c r="BY59" s="20"/>
      <c r="BZ59" s="20"/>
      <c r="CA59" s="20"/>
      <c r="CB59" s="20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</row>
    <row r="60" spans="1:96" s="14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16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20"/>
      <c r="BW60" s="20"/>
      <c r="BX60" s="20"/>
      <c r="BY60" s="20"/>
      <c r="BZ60" s="20"/>
      <c r="CA60" s="20"/>
      <c r="CB60" s="20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</row>
  </sheetData>
  <sheetProtection/>
  <mergeCells count="282">
    <mergeCell ref="A2:BC2"/>
    <mergeCell ref="A3:BC3"/>
    <mergeCell ref="A4:BC4"/>
    <mergeCell ref="A5:AU5"/>
    <mergeCell ref="A6:BC6"/>
    <mergeCell ref="AV57:AX57"/>
    <mergeCell ref="I52:AJ52"/>
    <mergeCell ref="AK52:AM52"/>
    <mergeCell ref="I55:J55"/>
    <mergeCell ref="AK54:AM54"/>
    <mergeCell ref="AV58:AX58"/>
    <mergeCell ref="AV59:AX59"/>
    <mergeCell ref="AV53:AX53"/>
    <mergeCell ref="AV54:AX54"/>
    <mergeCell ref="AV55:AX55"/>
    <mergeCell ref="AV56:AX56"/>
    <mergeCell ref="AQ59:AR59"/>
    <mergeCell ref="AT53:AU53"/>
    <mergeCell ref="AT54:AU54"/>
    <mergeCell ref="AT55:AU55"/>
    <mergeCell ref="AT56:AU56"/>
    <mergeCell ref="AT57:AU57"/>
    <mergeCell ref="AT58:AU58"/>
    <mergeCell ref="AT59:AU59"/>
    <mergeCell ref="I58:J58"/>
    <mergeCell ref="I57:J57"/>
    <mergeCell ref="AK59:AM59"/>
    <mergeCell ref="AN53:AP53"/>
    <mergeCell ref="AN54:AP54"/>
    <mergeCell ref="AN55:AP55"/>
    <mergeCell ref="AN56:AP56"/>
    <mergeCell ref="AN57:AP57"/>
    <mergeCell ref="AN58:AP58"/>
    <mergeCell ref="AN59:AP59"/>
    <mergeCell ref="I59:J59"/>
    <mergeCell ref="K53:AJ53"/>
    <mergeCell ref="K54:AJ54"/>
    <mergeCell ref="K55:AJ55"/>
    <mergeCell ref="K56:AJ56"/>
    <mergeCell ref="K57:AJ57"/>
    <mergeCell ref="K58:AJ58"/>
    <mergeCell ref="K59:AJ59"/>
    <mergeCell ref="I53:J53"/>
    <mergeCell ref="I54:J54"/>
    <mergeCell ref="AK55:AM55"/>
    <mergeCell ref="AK53:AM53"/>
    <mergeCell ref="AK57:AM57"/>
    <mergeCell ref="AK58:AM58"/>
    <mergeCell ref="AQ54:AR54"/>
    <mergeCell ref="AQ55:AR55"/>
    <mergeCell ref="AQ56:AR56"/>
    <mergeCell ref="AQ57:AR57"/>
    <mergeCell ref="AQ58:AR58"/>
    <mergeCell ref="AK56:AM56"/>
    <mergeCell ref="AV21:AW21"/>
    <mergeCell ref="J22:K22"/>
    <mergeCell ref="L22:AU22"/>
    <mergeCell ref="AV22:AW22"/>
    <mergeCell ref="AV19:AW19"/>
    <mergeCell ref="J20:K20"/>
    <mergeCell ref="L20:AU20"/>
    <mergeCell ref="AV20:AW20"/>
    <mergeCell ref="AV18:AW18"/>
    <mergeCell ref="BB27:BC27"/>
    <mergeCell ref="AW27:AX27"/>
    <mergeCell ref="AZ27:BA27"/>
    <mergeCell ref="AV15:AW15"/>
    <mergeCell ref="J15:AU15"/>
    <mergeCell ref="J16:K16"/>
    <mergeCell ref="L16:AU16"/>
    <mergeCell ref="AV16:AW16"/>
    <mergeCell ref="AV17:AW17"/>
    <mergeCell ref="BB28:BC28"/>
    <mergeCell ref="X10:AB10"/>
    <mergeCell ref="H10:L10"/>
    <mergeCell ref="AL10:AP10"/>
    <mergeCell ref="U10:V10"/>
    <mergeCell ref="B27:C27"/>
    <mergeCell ref="J18:K18"/>
    <mergeCell ref="L18:AU18"/>
    <mergeCell ref="D27:F27"/>
    <mergeCell ref="G27:I27"/>
    <mergeCell ref="J17:K17"/>
    <mergeCell ref="L17:AU17"/>
    <mergeCell ref="J19:K19"/>
    <mergeCell ref="L19:AU19"/>
    <mergeCell ref="J21:K21"/>
    <mergeCell ref="L21:AU21"/>
    <mergeCell ref="AF28:AV28"/>
    <mergeCell ref="J28:N28"/>
    <mergeCell ref="O27:AD27"/>
    <mergeCell ref="AF27:AV27"/>
    <mergeCell ref="BB26:BC26"/>
    <mergeCell ref="AW26:BA26"/>
    <mergeCell ref="J26:N26"/>
    <mergeCell ref="O28:AD28"/>
    <mergeCell ref="AW28:AX28"/>
    <mergeCell ref="AZ28:BA28"/>
    <mergeCell ref="B26:C26"/>
    <mergeCell ref="D26:F26"/>
    <mergeCell ref="G26:I26"/>
    <mergeCell ref="O26:AV26"/>
    <mergeCell ref="B29:C29"/>
    <mergeCell ref="G29:I29"/>
    <mergeCell ref="O29:AD29"/>
    <mergeCell ref="AF29:AV29"/>
    <mergeCell ref="J27:N27"/>
    <mergeCell ref="B28:C28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D28:F28"/>
    <mergeCell ref="D34:F34"/>
    <mergeCell ref="D36:F36"/>
    <mergeCell ref="D38:F38"/>
    <mergeCell ref="D40:F40"/>
    <mergeCell ref="G28:I28"/>
    <mergeCell ref="D31:F31"/>
    <mergeCell ref="G31:I31"/>
    <mergeCell ref="D33:F33"/>
    <mergeCell ref="G33:I33"/>
    <mergeCell ref="D35:F35"/>
    <mergeCell ref="G35:I35"/>
    <mergeCell ref="D29:F29"/>
    <mergeCell ref="D32:F32"/>
    <mergeCell ref="G32:I32"/>
    <mergeCell ref="AW29:AX29"/>
    <mergeCell ref="AZ29:BA29"/>
    <mergeCell ref="J29:N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J31:N31"/>
    <mergeCell ref="O31:AD31"/>
    <mergeCell ref="AF31:AV31"/>
    <mergeCell ref="AW31:AX31"/>
    <mergeCell ref="AZ31:BA31"/>
    <mergeCell ref="BB31:BC31"/>
    <mergeCell ref="J32:N32"/>
    <mergeCell ref="O32:AD32"/>
    <mergeCell ref="AF32:AV32"/>
    <mergeCell ref="AW32:AX32"/>
    <mergeCell ref="AZ32:BA32"/>
    <mergeCell ref="BB32:BC32"/>
    <mergeCell ref="J33:N33"/>
    <mergeCell ref="O33:AD33"/>
    <mergeCell ref="AF33:AV33"/>
    <mergeCell ref="AW33:AX33"/>
    <mergeCell ref="AZ33:BA33"/>
    <mergeCell ref="BB33:BC33"/>
    <mergeCell ref="AZ35:BA35"/>
    <mergeCell ref="BB35:BC35"/>
    <mergeCell ref="G34:I34"/>
    <mergeCell ref="J34:N34"/>
    <mergeCell ref="O34:AD34"/>
    <mergeCell ref="AF34:AV34"/>
    <mergeCell ref="AW34:AX34"/>
    <mergeCell ref="AZ34:BA34"/>
    <mergeCell ref="J36:N36"/>
    <mergeCell ref="O36:AD36"/>
    <mergeCell ref="AF36:AV36"/>
    <mergeCell ref="AW36:AX36"/>
    <mergeCell ref="AZ36:BA36"/>
    <mergeCell ref="BB34:BC34"/>
    <mergeCell ref="J35:N35"/>
    <mergeCell ref="O35:AD35"/>
    <mergeCell ref="AF35:AV35"/>
    <mergeCell ref="AW35:AX35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G36:I36"/>
    <mergeCell ref="G38:I38"/>
    <mergeCell ref="J38:N38"/>
    <mergeCell ref="O38:AD38"/>
    <mergeCell ref="AF38:AV38"/>
    <mergeCell ref="AW38:AX38"/>
    <mergeCell ref="AZ38:BA38"/>
    <mergeCell ref="D39:F39"/>
    <mergeCell ref="G39:I39"/>
    <mergeCell ref="J39:N39"/>
    <mergeCell ref="O39:AD39"/>
    <mergeCell ref="AF39:AV39"/>
    <mergeCell ref="AW39:AX39"/>
    <mergeCell ref="J40:N40"/>
    <mergeCell ref="O40:AD40"/>
    <mergeCell ref="AF40:AV40"/>
    <mergeCell ref="AW40:AX40"/>
    <mergeCell ref="AZ40:BA40"/>
    <mergeCell ref="BB38:BC38"/>
    <mergeCell ref="AZ39:BA39"/>
    <mergeCell ref="BB39:BC39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G40:I40"/>
    <mergeCell ref="AZ43:BA43"/>
    <mergeCell ref="BB43:BC43"/>
    <mergeCell ref="D42:F42"/>
    <mergeCell ref="G42:I42"/>
    <mergeCell ref="J42:N42"/>
    <mergeCell ref="O42:AD42"/>
    <mergeCell ref="AF42:AV42"/>
    <mergeCell ref="BB42:BC42"/>
    <mergeCell ref="D43:F43"/>
    <mergeCell ref="G43:I43"/>
    <mergeCell ref="J43:N43"/>
    <mergeCell ref="O43:AD43"/>
    <mergeCell ref="AF43:AV43"/>
    <mergeCell ref="AW43:AX43"/>
    <mergeCell ref="BB44:BC44"/>
    <mergeCell ref="D44:F44"/>
    <mergeCell ref="G44:I44"/>
    <mergeCell ref="J44:N44"/>
    <mergeCell ref="O44:AD44"/>
    <mergeCell ref="BB45:BC45"/>
    <mergeCell ref="AZ44:BA44"/>
    <mergeCell ref="AW45:AX45"/>
    <mergeCell ref="AF45:AV45"/>
    <mergeCell ref="O45:AD45"/>
    <mergeCell ref="G45:I45"/>
    <mergeCell ref="J45:N45"/>
    <mergeCell ref="AW42:AX42"/>
    <mergeCell ref="AZ46:BA46"/>
    <mergeCell ref="AW44:AX44"/>
    <mergeCell ref="AZ45:BA45"/>
    <mergeCell ref="AF46:AV46"/>
    <mergeCell ref="J46:N46"/>
    <mergeCell ref="O46:AD46"/>
    <mergeCell ref="AZ42:BA42"/>
    <mergeCell ref="AF44:AV44"/>
    <mergeCell ref="BB46:BC46"/>
    <mergeCell ref="D46:F46"/>
    <mergeCell ref="G46:I46"/>
    <mergeCell ref="BB47:BC47"/>
    <mergeCell ref="O47:AD47"/>
    <mergeCell ref="AF47:AV47"/>
    <mergeCell ref="AW47:AX47"/>
    <mergeCell ref="AZ47:BA47"/>
    <mergeCell ref="D45:F45"/>
    <mergeCell ref="AN52:AP52"/>
    <mergeCell ref="AW46:AX46"/>
    <mergeCell ref="AQ52:AU52"/>
    <mergeCell ref="AV52:AX52"/>
    <mergeCell ref="I56:J56"/>
    <mergeCell ref="B47:C47"/>
    <mergeCell ref="D47:F47"/>
    <mergeCell ref="G47:I47"/>
    <mergeCell ref="J47:N47"/>
    <mergeCell ref="AQ53:AR53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1" r:id="rId2"/>
  <headerFooter alignWithMargins="0">
    <oddFooter xml:space="preserve">&amp;C                                  &amp;F&amp;R&amp;P von &amp;N </oddFooter>
  </headerFooter>
  <colBreaks count="1" manualBreakCount="1">
    <brk id="57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Hallo klapt alles</cp:lastModifiedBy>
  <cp:lastPrinted>2002-04-27T09:22:06Z</cp:lastPrinted>
  <dcterms:created xsi:type="dcterms:W3CDTF">2002-02-21T07:48:38Z</dcterms:created>
  <dcterms:modified xsi:type="dcterms:W3CDTF">2018-12-01T01:15:15Z</dcterms:modified>
  <cp:category/>
  <cp:version/>
  <cp:contentType/>
  <cp:contentStatus/>
</cp:coreProperties>
</file>